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6150" windowHeight="7095" activeTab="10"/>
  </bookViews>
  <sheets>
    <sheet name="normal" sheetId="1" r:id="rId1"/>
    <sheet name="kabisat" sheetId="2" r:id="rId2"/>
    <sheet name="15-harian" sheetId="3" r:id="rId3"/>
    <sheet name="bulanan" sheetId="4" r:id="rId4"/>
    <sheet name="2002" sheetId="5" r:id="rId5"/>
    <sheet name="2003" sheetId="6" r:id="rId6"/>
    <sheet name="2004" sheetId="8" r:id="rId7"/>
    <sheet name="2005" sheetId="7" r:id="rId8"/>
    <sheet name="2006" sheetId="9" r:id="rId9"/>
    <sheet name="2007" sheetId="10" r:id="rId10"/>
    <sheet name="2016" sheetId="11" r:id="rId11"/>
  </sheets>
  <definedNames>
    <definedName name="_xlnm.Print_Area" localSheetId="2">'15-harian'!$A$1:$AO$48</definedName>
    <definedName name="_xlnm.Print_Area" localSheetId="4">'2002'!$A$1:$M$49</definedName>
    <definedName name="_xlnm.Print_Area" localSheetId="5">'2003'!$A$1:$M$49</definedName>
    <definedName name="_xlnm.Print_Area" localSheetId="6">'2004'!$O$6:$AA$72</definedName>
    <definedName name="_xlnm.Print_Area" localSheetId="7">'2005'!$A$1:$M$49</definedName>
    <definedName name="_xlnm.Print_Area" localSheetId="8">'2006'!$A$1:$M$49</definedName>
    <definedName name="_xlnm.Print_Area" localSheetId="9">'2007'!$A$1:$M$49</definedName>
    <definedName name="_xlnm.Print_Area" localSheetId="10">'2016'!$A$1:$M$49</definedName>
    <definedName name="_xlnm.Print_Area" localSheetId="3">bulanan!$A$1:$R$69</definedName>
    <definedName name="_xlnm.Print_Area" localSheetId="1">kabisat!$O$6:$AA$72</definedName>
    <definedName name="_xlnm.Print_Area" localSheetId="0">normal!$A$1:$M$49</definedName>
  </definedNames>
  <calcPr calcId="145621"/>
</workbook>
</file>

<file path=xl/calcChain.xml><?xml version="1.0" encoding="utf-8"?>
<calcChain xmlns="http://schemas.openxmlformats.org/spreadsheetml/2006/main">
  <c r="U24" i="11" l="1"/>
  <c r="P11" i="11"/>
  <c r="Y70" i="11"/>
  <c r="AK63" i="11"/>
  <c r="AA47" i="11"/>
  <c r="AE430" i="11" s="1"/>
  <c r="Y47" i="11"/>
  <c r="AE369" i="11" s="1"/>
  <c r="W47" i="11"/>
  <c r="AE308" i="11" s="1"/>
  <c r="V47" i="11"/>
  <c r="AE277" i="11" s="1"/>
  <c r="T47" i="11"/>
  <c r="AE216" i="11" s="1"/>
  <c r="R47" i="11"/>
  <c r="AE155" i="11" s="1"/>
  <c r="P47" i="11"/>
  <c r="AE96" i="11" s="1"/>
  <c r="AA46" i="11"/>
  <c r="AE429" i="11" s="1"/>
  <c r="Z46" i="11"/>
  <c r="AE399" i="11" s="1"/>
  <c r="Y46" i="11"/>
  <c r="AE368" i="11" s="1"/>
  <c r="X46" i="11"/>
  <c r="AE338" i="11" s="1"/>
  <c r="W46" i="11"/>
  <c r="AE307" i="11" s="1"/>
  <c r="V46" i="11"/>
  <c r="AE276" i="11" s="1"/>
  <c r="U46" i="11"/>
  <c r="AE246" i="11" s="1"/>
  <c r="T46" i="11"/>
  <c r="AE215" i="11" s="1"/>
  <c r="S46" i="11"/>
  <c r="AE185" i="11" s="1"/>
  <c r="R46" i="11"/>
  <c r="AE154" i="11" s="1"/>
  <c r="P46" i="11"/>
  <c r="AE95" i="11" s="1"/>
  <c r="AA45" i="11"/>
  <c r="AE428" i="11" s="1"/>
  <c r="Z45" i="11"/>
  <c r="AE398" i="11" s="1"/>
  <c r="Y45" i="11"/>
  <c r="AE367" i="11" s="1"/>
  <c r="X45" i="11"/>
  <c r="AE337" i="11" s="1"/>
  <c r="W45" i="11"/>
  <c r="AE306" i="11" s="1"/>
  <c r="V45" i="11"/>
  <c r="AE275" i="11" s="1"/>
  <c r="U45" i="11"/>
  <c r="AE245" i="11" s="1"/>
  <c r="T45" i="11"/>
  <c r="AE214" i="11" s="1"/>
  <c r="S45" i="11"/>
  <c r="AE184" i="11" s="1"/>
  <c r="R45" i="11"/>
  <c r="AE153" i="11" s="1"/>
  <c r="P45" i="11"/>
  <c r="AE94" i="11" s="1"/>
  <c r="AA44" i="11"/>
  <c r="AE427" i="11" s="1"/>
  <c r="Z44" i="11"/>
  <c r="AE397" i="11" s="1"/>
  <c r="Y44" i="11"/>
  <c r="AE366" i="11" s="1"/>
  <c r="X44" i="11"/>
  <c r="AE336" i="11" s="1"/>
  <c r="W44" i="11"/>
  <c r="AE305" i="11" s="1"/>
  <c r="V44" i="11"/>
  <c r="AE274" i="11" s="1"/>
  <c r="U44" i="11"/>
  <c r="AE244" i="11" s="1"/>
  <c r="T44" i="11"/>
  <c r="AE213" i="11" s="1"/>
  <c r="S44" i="11"/>
  <c r="AE183" i="11" s="1"/>
  <c r="R44" i="11"/>
  <c r="AE152" i="11" s="1"/>
  <c r="Q44" i="11"/>
  <c r="AE124" i="11" s="1"/>
  <c r="P44" i="11"/>
  <c r="AE93" i="11" s="1"/>
  <c r="AA43" i="11"/>
  <c r="AE426" i="11" s="1"/>
  <c r="Z43" i="11"/>
  <c r="AE396" i="11" s="1"/>
  <c r="Y43" i="11"/>
  <c r="AE365" i="11" s="1"/>
  <c r="X43" i="11"/>
  <c r="AE335" i="11" s="1"/>
  <c r="W43" i="11"/>
  <c r="AE304" i="11" s="1"/>
  <c r="V43" i="11"/>
  <c r="AE273" i="11" s="1"/>
  <c r="U43" i="11"/>
  <c r="AE243" i="11" s="1"/>
  <c r="T43" i="11"/>
  <c r="AE212" i="11" s="1"/>
  <c r="S43" i="11"/>
  <c r="AE182" i="11" s="1"/>
  <c r="R43" i="11"/>
  <c r="AE151" i="11" s="1"/>
  <c r="Q43" i="11"/>
  <c r="AE123" i="11" s="1"/>
  <c r="P43" i="11"/>
  <c r="AE92" i="11" s="1"/>
  <c r="AA42" i="11"/>
  <c r="AE425" i="11" s="1"/>
  <c r="Z42" i="11"/>
  <c r="AE395" i="11" s="1"/>
  <c r="Y42" i="11"/>
  <c r="AE364" i="11" s="1"/>
  <c r="X42" i="11"/>
  <c r="AE334" i="11" s="1"/>
  <c r="W42" i="11"/>
  <c r="AE303" i="11" s="1"/>
  <c r="V42" i="11"/>
  <c r="AE272" i="11" s="1"/>
  <c r="U42" i="11"/>
  <c r="AE242" i="11" s="1"/>
  <c r="T42" i="11"/>
  <c r="AE211" i="11" s="1"/>
  <c r="S42" i="11"/>
  <c r="AE181" i="11" s="1"/>
  <c r="R42" i="11"/>
  <c r="AE150" i="11" s="1"/>
  <c r="Q42" i="11"/>
  <c r="AE122" i="11" s="1"/>
  <c r="P42" i="11"/>
  <c r="AE91" i="11" s="1"/>
  <c r="AA41" i="11"/>
  <c r="AE424" i="11" s="1"/>
  <c r="Z41" i="11"/>
  <c r="AE394" i="11" s="1"/>
  <c r="Y41" i="11"/>
  <c r="AE363" i="11" s="1"/>
  <c r="X41" i="11"/>
  <c r="AE333" i="11" s="1"/>
  <c r="W41" i="11"/>
  <c r="AE302" i="11" s="1"/>
  <c r="V41" i="11"/>
  <c r="AE271" i="11" s="1"/>
  <c r="U41" i="11"/>
  <c r="AE241" i="11" s="1"/>
  <c r="T41" i="11"/>
  <c r="AE210" i="11" s="1"/>
  <c r="S41" i="11"/>
  <c r="AE180" i="11" s="1"/>
  <c r="R41" i="11"/>
  <c r="AE149" i="11" s="1"/>
  <c r="Q41" i="11"/>
  <c r="AE121" i="11" s="1"/>
  <c r="P41" i="11"/>
  <c r="AE90" i="11" s="1"/>
  <c r="AA40" i="11"/>
  <c r="AE423" i="11" s="1"/>
  <c r="Z40" i="11"/>
  <c r="AE393" i="11" s="1"/>
  <c r="Y40" i="11"/>
  <c r="AE362" i="11" s="1"/>
  <c r="X40" i="11"/>
  <c r="AE332" i="11" s="1"/>
  <c r="W40" i="11"/>
  <c r="AE301" i="11" s="1"/>
  <c r="V40" i="11"/>
  <c r="AE270" i="11" s="1"/>
  <c r="U40" i="11"/>
  <c r="AE240" i="11" s="1"/>
  <c r="T40" i="11"/>
  <c r="AE209" i="11" s="1"/>
  <c r="S40" i="11"/>
  <c r="AE179" i="11" s="1"/>
  <c r="R40" i="11"/>
  <c r="AE148" i="11" s="1"/>
  <c r="Q40" i="11"/>
  <c r="AE120" i="11" s="1"/>
  <c r="P40" i="11"/>
  <c r="AE89" i="11" s="1"/>
  <c r="AA39" i="11"/>
  <c r="AE422" i="11" s="1"/>
  <c r="Z39" i="11"/>
  <c r="AE392" i="11" s="1"/>
  <c r="Y39" i="11"/>
  <c r="AE361" i="11" s="1"/>
  <c r="X39" i="11"/>
  <c r="AE331" i="11" s="1"/>
  <c r="W39" i="11"/>
  <c r="AE300" i="11" s="1"/>
  <c r="V39" i="11"/>
  <c r="AE269" i="11" s="1"/>
  <c r="U39" i="11"/>
  <c r="AE239" i="11" s="1"/>
  <c r="T39" i="11"/>
  <c r="AE208" i="11" s="1"/>
  <c r="S39" i="11"/>
  <c r="AE178" i="11" s="1"/>
  <c r="R39" i="11"/>
  <c r="AE147" i="11" s="1"/>
  <c r="Q39" i="11"/>
  <c r="AE119" i="11" s="1"/>
  <c r="P39" i="11"/>
  <c r="AE88" i="11" s="1"/>
  <c r="AA38" i="11"/>
  <c r="AE421" i="11" s="1"/>
  <c r="Z38" i="11"/>
  <c r="AE391" i="11" s="1"/>
  <c r="Y38" i="11"/>
  <c r="AE360" i="11" s="1"/>
  <c r="X38" i="11"/>
  <c r="AE330" i="11" s="1"/>
  <c r="W38" i="11"/>
  <c r="AE299" i="11" s="1"/>
  <c r="V38" i="11"/>
  <c r="AE268" i="11" s="1"/>
  <c r="U38" i="11"/>
  <c r="AE238" i="11" s="1"/>
  <c r="T38" i="11"/>
  <c r="AE207" i="11" s="1"/>
  <c r="S38" i="11"/>
  <c r="AE177" i="11" s="1"/>
  <c r="R38" i="11"/>
  <c r="AE146" i="11" s="1"/>
  <c r="Q38" i="11"/>
  <c r="AE118" i="11" s="1"/>
  <c r="P38" i="11"/>
  <c r="AE87" i="11" s="1"/>
  <c r="AA37" i="11"/>
  <c r="AE420" i="11" s="1"/>
  <c r="Z37" i="11"/>
  <c r="AE390" i="11" s="1"/>
  <c r="Y37" i="11"/>
  <c r="AE359" i="11" s="1"/>
  <c r="X37" i="11"/>
  <c r="AE329" i="11" s="1"/>
  <c r="W37" i="11"/>
  <c r="AE298" i="11" s="1"/>
  <c r="V37" i="11"/>
  <c r="AE267" i="11" s="1"/>
  <c r="U37" i="11"/>
  <c r="AE237" i="11" s="1"/>
  <c r="T37" i="11"/>
  <c r="AE206" i="11" s="1"/>
  <c r="S37" i="11"/>
  <c r="AE176" i="11" s="1"/>
  <c r="R37" i="11"/>
  <c r="AE145" i="11" s="1"/>
  <c r="Q37" i="11"/>
  <c r="AE117" i="11" s="1"/>
  <c r="P37" i="11"/>
  <c r="AE86" i="11" s="1"/>
  <c r="AA36" i="11"/>
  <c r="AE419" i="11" s="1"/>
  <c r="Z36" i="11"/>
  <c r="AE389" i="11" s="1"/>
  <c r="Y36" i="11"/>
  <c r="AE358" i="11" s="1"/>
  <c r="X36" i="11"/>
  <c r="AE328" i="11" s="1"/>
  <c r="W36" i="11"/>
  <c r="AE297" i="11" s="1"/>
  <c r="V36" i="11"/>
  <c r="AE266" i="11" s="1"/>
  <c r="U36" i="11"/>
  <c r="AE236" i="11" s="1"/>
  <c r="T36" i="11"/>
  <c r="AE205" i="11" s="1"/>
  <c r="S36" i="11"/>
  <c r="AE175" i="11" s="1"/>
  <c r="R36" i="11"/>
  <c r="AE144" i="11" s="1"/>
  <c r="Q36" i="11"/>
  <c r="AE116" i="11" s="1"/>
  <c r="P36" i="11"/>
  <c r="AE85" i="11" s="1"/>
  <c r="AA35" i="11"/>
  <c r="AE418" i="11" s="1"/>
  <c r="Z35" i="11"/>
  <c r="AE388" i="11" s="1"/>
  <c r="Y35" i="11"/>
  <c r="AE357" i="11" s="1"/>
  <c r="X35" i="11"/>
  <c r="AE327" i="11" s="1"/>
  <c r="W35" i="11"/>
  <c r="AE296" i="11" s="1"/>
  <c r="V35" i="11"/>
  <c r="AE265" i="11" s="1"/>
  <c r="U35" i="11"/>
  <c r="AE235" i="11" s="1"/>
  <c r="T35" i="11"/>
  <c r="AE204" i="11" s="1"/>
  <c r="S35" i="11"/>
  <c r="AE174" i="11" s="1"/>
  <c r="R35" i="11"/>
  <c r="AE143" i="11" s="1"/>
  <c r="Q35" i="11"/>
  <c r="AE115" i="11" s="1"/>
  <c r="P35" i="11"/>
  <c r="AE84" i="11" s="1"/>
  <c r="AA34" i="11"/>
  <c r="AE417" i="11" s="1"/>
  <c r="Z34" i="11"/>
  <c r="AE387" i="11" s="1"/>
  <c r="Y34" i="11"/>
  <c r="AE356" i="11" s="1"/>
  <c r="X34" i="11"/>
  <c r="AE326" i="11" s="1"/>
  <c r="W34" i="11"/>
  <c r="AE295" i="11" s="1"/>
  <c r="V34" i="11"/>
  <c r="AE264" i="11" s="1"/>
  <c r="U34" i="11"/>
  <c r="AE234" i="11" s="1"/>
  <c r="T34" i="11"/>
  <c r="AE203" i="11" s="1"/>
  <c r="S34" i="11"/>
  <c r="AE173" i="11" s="1"/>
  <c r="R34" i="11"/>
  <c r="AE142" i="11" s="1"/>
  <c r="Q34" i="11"/>
  <c r="AE114" i="11" s="1"/>
  <c r="P34" i="11"/>
  <c r="AE83" i="11" s="1"/>
  <c r="AA33" i="11"/>
  <c r="AE416" i="11" s="1"/>
  <c r="Z33" i="11"/>
  <c r="AE386" i="11" s="1"/>
  <c r="Y33" i="11"/>
  <c r="AE355" i="11" s="1"/>
  <c r="X33" i="11"/>
  <c r="AE325" i="11" s="1"/>
  <c r="W33" i="11"/>
  <c r="AE294" i="11" s="1"/>
  <c r="V33" i="11"/>
  <c r="AE263" i="11" s="1"/>
  <c r="U33" i="11"/>
  <c r="AE233" i="11" s="1"/>
  <c r="T33" i="11"/>
  <c r="AE202" i="11" s="1"/>
  <c r="S33" i="11"/>
  <c r="AE172" i="11" s="1"/>
  <c r="R33" i="11"/>
  <c r="AE141" i="11" s="1"/>
  <c r="Q33" i="11"/>
  <c r="AE113" i="11" s="1"/>
  <c r="P33" i="11"/>
  <c r="AE82" i="11" s="1"/>
  <c r="AA32" i="11"/>
  <c r="AE415" i="11" s="1"/>
  <c r="Z32" i="11"/>
  <c r="AE385" i="11" s="1"/>
  <c r="Y32" i="11"/>
  <c r="AE354" i="11" s="1"/>
  <c r="X32" i="11"/>
  <c r="AE324" i="11" s="1"/>
  <c r="W32" i="11"/>
  <c r="AE293" i="11" s="1"/>
  <c r="V32" i="11"/>
  <c r="AE262" i="11" s="1"/>
  <c r="U32" i="11"/>
  <c r="AE232" i="11" s="1"/>
  <c r="T32" i="11"/>
  <c r="AE201" i="11" s="1"/>
  <c r="S32" i="11"/>
  <c r="AE171" i="11" s="1"/>
  <c r="R32" i="11"/>
  <c r="AE140" i="11" s="1"/>
  <c r="Q32" i="11"/>
  <c r="AE112" i="11" s="1"/>
  <c r="P32" i="11"/>
  <c r="AE81" i="11" s="1"/>
  <c r="AA31" i="11"/>
  <c r="AE414" i="11" s="1"/>
  <c r="Z31" i="11"/>
  <c r="AE384" i="11" s="1"/>
  <c r="Y31" i="11"/>
  <c r="AE353" i="11" s="1"/>
  <c r="X31" i="11"/>
  <c r="AE323" i="11" s="1"/>
  <c r="W31" i="11"/>
  <c r="AE292" i="11" s="1"/>
  <c r="V31" i="11"/>
  <c r="AE261" i="11" s="1"/>
  <c r="U31" i="11"/>
  <c r="AE231" i="11" s="1"/>
  <c r="T31" i="11"/>
  <c r="AE200" i="11" s="1"/>
  <c r="S31" i="11"/>
  <c r="AE170" i="11" s="1"/>
  <c r="R31" i="11"/>
  <c r="AE139" i="11" s="1"/>
  <c r="Q31" i="11"/>
  <c r="AE111" i="11" s="1"/>
  <c r="P31" i="11"/>
  <c r="AE80" i="11" s="1"/>
  <c r="AA30" i="11"/>
  <c r="AE413" i="11" s="1"/>
  <c r="Z30" i="11"/>
  <c r="AE383" i="11" s="1"/>
  <c r="Y30" i="11"/>
  <c r="AE352" i="11" s="1"/>
  <c r="X30" i="11"/>
  <c r="AE322" i="11" s="1"/>
  <c r="W30" i="11"/>
  <c r="AE291" i="11" s="1"/>
  <c r="V30" i="11"/>
  <c r="AE260" i="11" s="1"/>
  <c r="U30" i="11"/>
  <c r="AE230" i="11" s="1"/>
  <c r="T30" i="11"/>
  <c r="AE199" i="11" s="1"/>
  <c r="S30" i="11"/>
  <c r="AE169" i="11" s="1"/>
  <c r="R30" i="11"/>
  <c r="AE138" i="11" s="1"/>
  <c r="Q30" i="11"/>
  <c r="AE110" i="11" s="1"/>
  <c r="P30" i="11"/>
  <c r="AE79" i="11" s="1"/>
  <c r="AA29" i="11"/>
  <c r="AE412" i="11" s="1"/>
  <c r="Z29" i="11"/>
  <c r="AE382" i="11" s="1"/>
  <c r="Y29" i="11"/>
  <c r="AE351" i="11" s="1"/>
  <c r="X29" i="11"/>
  <c r="AE321" i="11" s="1"/>
  <c r="W29" i="11"/>
  <c r="AE290" i="11" s="1"/>
  <c r="V29" i="11"/>
  <c r="AE259" i="11" s="1"/>
  <c r="U29" i="11"/>
  <c r="AE229" i="11" s="1"/>
  <c r="T29" i="11"/>
  <c r="AE198" i="11" s="1"/>
  <c r="S29" i="11"/>
  <c r="AE168" i="11" s="1"/>
  <c r="R29" i="11"/>
  <c r="AE137" i="11" s="1"/>
  <c r="Q29" i="11"/>
  <c r="AE109" i="11" s="1"/>
  <c r="P29" i="11"/>
  <c r="AE78" i="11" s="1"/>
  <c r="AA28" i="11"/>
  <c r="AE411" i="11" s="1"/>
  <c r="Z28" i="11"/>
  <c r="AE381" i="11" s="1"/>
  <c r="Y28" i="11"/>
  <c r="AE350" i="11" s="1"/>
  <c r="X28" i="11"/>
  <c r="AE320" i="11" s="1"/>
  <c r="W28" i="11"/>
  <c r="AE289" i="11" s="1"/>
  <c r="V28" i="11"/>
  <c r="AE258" i="11" s="1"/>
  <c r="U28" i="11"/>
  <c r="AE228" i="11" s="1"/>
  <c r="T28" i="11"/>
  <c r="AE197" i="11" s="1"/>
  <c r="S28" i="11"/>
  <c r="AE167" i="11" s="1"/>
  <c r="R28" i="11"/>
  <c r="AE136" i="11" s="1"/>
  <c r="Q28" i="11"/>
  <c r="AE108" i="11" s="1"/>
  <c r="P28" i="11"/>
  <c r="AE77" i="11" s="1"/>
  <c r="AA27" i="11"/>
  <c r="AE410" i="11" s="1"/>
  <c r="Z27" i="11"/>
  <c r="AE380" i="11" s="1"/>
  <c r="Y27" i="11"/>
  <c r="AE349" i="11" s="1"/>
  <c r="X27" i="11"/>
  <c r="AE319" i="11" s="1"/>
  <c r="W27" i="11"/>
  <c r="AE288" i="11" s="1"/>
  <c r="V27" i="11"/>
  <c r="AE257" i="11" s="1"/>
  <c r="U27" i="11"/>
  <c r="AE227" i="11" s="1"/>
  <c r="T27" i="11"/>
  <c r="AE196" i="11" s="1"/>
  <c r="S27" i="11"/>
  <c r="AE166" i="11" s="1"/>
  <c r="R27" i="11"/>
  <c r="AE135" i="11" s="1"/>
  <c r="Q27" i="11"/>
  <c r="AE107" i="11" s="1"/>
  <c r="P27" i="11"/>
  <c r="AE76" i="11" s="1"/>
  <c r="AA26" i="11"/>
  <c r="AE409" i="11" s="1"/>
  <c r="Z26" i="11"/>
  <c r="AE379" i="11" s="1"/>
  <c r="Y26" i="11"/>
  <c r="AE348" i="11" s="1"/>
  <c r="X26" i="11"/>
  <c r="AE318" i="11" s="1"/>
  <c r="W26" i="11"/>
  <c r="AE287" i="11" s="1"/>
  <c r="V26" i="11"/>
  <c r="AE256" i="11" s="1"/>
  <c r="U26" i="11"/>
  <c r="AE226" i="11" s="1"/>
  <c r="T26" i="11"/>
  <c r="AE195" i="11" s="1"/>
  <c r="S26" i="11"/>
  <c r="AE165" i="11" s="1"/>
  <c r="R26" i="11"/>
  <c r="AE134" i="11" s="1"/>
  <c r="Q26" i="11"/>
  <c r="AE106" i="11" s="1"/>
  <c r="P26" i="11"/>
  <c r="AE75" i="11" s="1"/>
  <c r="AA25" i="11"/>
  <c r="AE408" i="11" s="1"/>
  <c r="Z25" i="11"/>
  <c r="AE378" i="11" s="1"/>
  <c r="Y25" i="11"/>
  <c r="AE347" i="11" s="1"/>
  <c r="X25" i="11"/>
  <c r="AE317" i="11" s="1"/>
  <c r="W25" i="11"/>
  <c r="AE286" i="11" s="1"/>
  <c r="V25" i="11"/>
  <c r="AE255" i="11" s="1"/>
  <c r="U25" i="11"/>
  <c r="AE225" i="11" s="1"/>
  <c r="T25" i="11"/>
  <c r="AE194" i="11" s="1"/>
  <c r="S25" i="11"/>
  <c r="AE164" i="11" s="1"/>
  <c r="R25" i="11"/>
  <c r="AE133" i="11" s="1"/>
  <c r="Q25" i="11"/>
  <c r="AE105" i="11" s="1"/>
  <c r="P25" i="11"/>
  <c r="AE74" i="11" s="1"/>
  <c r="AA24" i="11"/>
  <c r="AE407" i="11" s="1"/>
  <c r="Z24" i="11"/>
  <c r="AE377" i="11" s="1"/>
  <c r="Y24" i="11"/>
  <c r="AE346" i="11" s="1"/>
  <c r="X24" i="11"/>
  <c r="AE316" i="11" s="1"/>
  <c r="W24" i="11"/>
  <c r="AE285" i="11" s="1"/>
  <c r="V24" i="11"/>
  <c r="AE254" i="11" s="1"/>
  <c r="AE224" i="11"/>
  <c r="T24" i="11"/>
  <c r="AE193" i="11" s="1"/>
  <c r="S24" i="11"/>
  <c r="AE163" i="11" s="1"/>
  <c r="R24" i="11"/>
  <c r="AE132" i="11" s="1"/>
  <c r="Q24" i="11"/>
  <c r="AE104" i="11" s="1"/>
  <c r="P24" i="11"/>
  <c r="AE73" i="11" s="1"/>
  <c r="AA23" i="11"/>
  <c r="AE406" i="11" s="1"/>
  <c r="Z23" i="11"/>
  <c r="AE376" i="11" s="1"/>
  <c r="Y23" i="11"/>
  <c r="AE345" i="11" s="1"/>
  <c r="X23" i="11"/>
  <c r="AE315" i="11" s="1"/>
  <c r="W23" i="11"/>
  <c r="AE284" i="11" s="1"/>
  <c r="V23" i="11"/>
  <c r="AE253" i="11" s="1"/>
  <c r="U23" i="11"/>
  <c r="AE223" i="11" s="1"/>
  <c r="T23" i="11"/>
  <c r="AE192" i="11" s="1"/>
  <c r="S23" i="11"/>
  <c r="AE162" i="11" s="1"/>
  <c r="R23" i="11"/>
  <c r="AE131" i="11" s="1"/>
  <c r="Q23" i="11"/>
  <c r="AE103" i="11" s="1"/>
  <c r="P23" i="11"/>
  <c r="AE72" i="11" s="1"/>
  <c r="AA22" i="11"/>
  <c r="AE405" i="11" s="1"/>
  <c r="Z22" i="11"/>
  <c r="AE375" i="11" s="1"/>
  <c r="Y22" i="11"/>
  <c r="AE344" i="11" s="1"/>
  <c r="X22" i="11"/>
  <c r="AE314" i="11" s="1"/>
  <c r="W22" i="11"/>
  <c r="AE283" i="11" s="1"/>
  <c r="V22" i="11"/>
  <c r="AE252" i="11" s="1"/>
  <c r="U22" i="11"/>
  <c r="AE222" i="11" s="1"/>
  <c r="T22" i="11"/>
  <c r="AE191" i="11" s="1"/>
  <c r="S22" i="11"/>
  <c r="AE161" i="11" s="1"/>
  <c r="R22" i="11"/>
  <c r="AE130" i="11" s="1"/>
  <c r="Q22" i="11"/>
  <c r="AE102" i="11" s="1"/>
  <c r="P22" i="11"/>
  <c r="AE71" i="11" s="1"/>
  <c r="AA21" i="11"/>
  <c r="AE404" i="11" s="1"/>
  <c r="Z21" i="11"/>
  <c r="AE374" i="11" s="1"/>
  <c r="Y21" i="11"/>
  <c r="AE343" i="11" s="1"/>
  <c r="X21" i="11"/>
  <c r="AE313" i="11" s="1"/>
  <c r="W21" i="11"/>
  <c r="AE282" i="11" s="1"/>
  <c r="V21" i="11"/>
  <c r="AE251" i="11" s="1"/>
  <c r="U21" i="11"/>
  <c r="AE221" i="11" s="1"/>
  <c r="T21" i="11"/>
  <c r="AE190" i="11" s="1"/>
  <c r="S21" i="11"/>
  <c r="AE160" i="11" s="1"/>
  <c r="R21" i="11"/>
  <c r="AE129" i="11" s="1"/>
  <c r="Q21" i="11"/>
  <c r="AE101" i="11" s="1"/>
  <c r="P21" i="11"/>
  <c r="AE70" i="11" s="1"/>
  <c r="AA20" i="11"/>
  <c r="AE403" i="11" s="1"/>
  <c r="Z20" i="11"/>
  <c r="AE373" i="11" s="1"/>
  <c r="Y20" i="11"/>
  <c r="AE342" i="11" s="1"/>
  <c r="X20" i="11"/>
  <c r="AE312" i="11" s="1"/>
  <c r="W20" i="11"/>
  <c r="AE281" i="11" s="1"/>
  <c r="V20" i="11"/>
  <c r="AE250" i="11" s="1"/>
  <c r="U20" i="11"/>
  <c r="AE220" i="11" s="1"/>
  <c r="T20" i="11"/>
  <c r="AE189" i="11" s="1"/>
  <c r="S20" i="11"/>
  <c r="AE159" i="11" s="1"/>
  <c r="R20" i="11"/>
  <c r="AE128" i="11" s="1"/>
  <c r="Q20" i="11"/>
  <c r="AE100" i="11" s="1"/>
  <c r="P20" i="11"/>
  <c r="AE69" i="11" s="1"/>
  <c r="AA19" i="11"/>
  <c r="AE402" i="11" s="1"/>
  <c r="Z19" i="11"/>
  <c r="AE372" i="11" s="1"/>
  <c r="Y19" i="11"/>
  <c r="AE341" i="11" s="1"/>
  <c r="X19" i="11"/>
  <c r="AE311" i="11" s="1"/>
  <c r="W19" i="11"/>
  <c r="AE280" i="11" s="1"/>
  <c r="V19" i="11"/>
  <c r="AE249" i="11" s="1"/>
  <c r="U19" i="11"/>
  <c r="AE219" i="11" s="1"/>
  <c r="T19" i="11"/>
  <c r="AE188" i="11" s="1"/>
  <c r="S19" i="11"/>
  <c r="AE158" i="11" s="1"/>
  <c r="R19" i="11"/>
  <c r="AE127" i="11" s="1"/>
  <c r="Q19" i="11"/>
  <c r="AE99" i="11" s="1"/>
  <c r="P19" i="11"/>
  <c r="AE68" i="11" s="1"/>
  <c r="AA18" i="11"/>
  <c r="AE401" i="11" s="1"/>
  <c r="Z18" i="11"/>
  <c r="AE371" i="11" s="1"/>
  <c r="Y18" i="11"/>
  <c r="AE340" i="11" s="1"/>
  <c r="X18" i="11"/>
  <c r="AE310" i="11" s="1"/>
  <c r="W18" i="11"/>
  <c r="AE279" i="11" s="1"/>
  <c r="V18" i="11"/>
  <c r="AE248" i="11" s="1"/>
  <c r="U18" i="11"/>
  <c r="AE218" i="11" s="1"/>
  <c r="T18" i="11"/>
  <c r="AE187" i="11" s="1"/>
  <c r="S18" i="11"/>
  <c r="AE157" i="11" s="1"/>
  <c r="R18" i="11"/>
  <c r="AE126" i="11" s="1"/>
  <c r="Q18" i="11"/>
  <c r="AE98" i="11" s="1"/>
  <c r="P18" i="11"/>
  <c r="AE67" i="11" s="1"/>
  <c r="AA17" i="11"/>
  <c r="AE400" i="11" s="1"/>
  <c r="Z17" i="11"/>
  <c r="AE370" i="11" s="1"/>
  <c r="Y17" i="11"/>
  <c r="AE339" i="11" s="1"/>
  <c r="X17" i="11"/>
  <c r="AE309" i="11" s="1"/>
  <c r="W17" i="11"/>
  <c r="AE278" i="11" s="1"/>
  <c r="V17" i="11"/>
  <c r="AE247" i="11" s="1"/>
  <c r="U17" i="11"/>
  <c r="AE217" i="11" s="1"/>
  <c r="T17" i="11"/>
  <c r="AE186" i="11" s="1"/>
  <c r="S17" i="11"/>
  <c r="AE156" i="11" s="1"/>
  <c r="R17" i="11"/>
  <c r="AE125" i="11" s="1"/>
  <c r="Q17" i="11"/>
  <c r="AE97" i="11" s="1"/>
  <c r="P17" i="11"/>
  <c r="AE66" i="11" s="1"/>
  <c r="P13" i="11"/>
  <c r="AD66" i="11" s="1"/>
  <c r="AD67" i="11" s="1"/>
  <c r="AA10" i="11"/>
  <c r="Z10" i="11"/>
  <c r="Y10" i="11"/>
  <c r="X10" i="11"/>
  <c r="P10" i="11"/>
  <c r="AA9" i="11"/>
  <c r="Z9" i="11"/>
  <c r="Y9" i="11"/>
  <c r="X9" i="11"/>
  <c r="S9" i="11"/>
  <c r="P9" i="11"/>
  <c r="S8" i="11"/>
  <c r="P8" i="11"/>
  <c r="P13" i="10"/>
  <c r="B4" i="10" s="1"/>
  <c r="P4" i="10"/>
  <c r="P8" i="10"/>
  <c r="S8" i="10"/>
  <c r="P9" i="10"/>
  <c r="S9" i="10"/>
  <c r="X9" i="10"/>
  <c r="Y9" i="10"/>
  <c r="Z9" i="10"/>
  <c r="AA9" i="10"/>
  <c r="P10" i="10"/>
  <c r="X10" i="10"/>
  <c r="Y10" i="10"/>
  <c r="Z10" i="10"/>
  <c r="AA10" i="10"/>
  <c r="P11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P45" i="10"/>
  <c r="R45" i="10"/>
  <c r="S45" i="10"/>
  <c r="T45" i="10"/>
  <c r="U45" i="10"/>
  <c r="V45" i="10"/>
  <c r="W45" i="10"/>
  <c r="X45" i="10"/>
  <c r="Y45" i="10"/>
  <c r="Z45" i="10"/>
  <c r="AA45" i="10"/>
  <c r="P46" i="10"/>
  <c r="R46" i="10"/>
  <c r="S46" i="10"/>
  <c r="T46" i="10"/>
  <c r="U46" i="10"/>
  <c r="V46" i="10"/>
  <c r="W46" i="10"/>
  <c r="X46" i="10"/>
  <c r="Y46" i="10"/>
  <c r="Z46" i="10"/>
  <c r="AA46" i="10"/>
  <c r="P47" i="10"/>
  <c r="R47" i="10"/>
  <c r="T47" i="10"/>
  <c r="V47" i="10"/>
  <c r="W47" i="10"/>
  <c r="Y47" i="10"/>
  <c r="AA47" i="10"/>
  <c r="AE51" i="10"/>
  <c r="AE52" i="10" s="1"/>
  <c r="P53" i="10" s="1"/>
  <c r="AE54" i="10"/>
  <c r="AE55" i="10"/>
  <c r="P55" i="10" s="1"/>
  <c r="AK63" i="10"/>
  <c r="AF51" i="10"/>
  <c r="AF52" i="10" s="1"/>
  <c r="Q53" i="10" s="1"/>
  <c r="AF54" i="10"/>
  <c r="AF55" i="10"/>
  <c r="Q55" i="10" s="1"/>
  <c r="Q54" i="10" s="1"/>
  <c r="AG51" i="10"/>
  <c r="AG52" i="10"/>
  <c r="R53" i="10" s="1"/>
  <c r="AG54" i="10"/>
  <c r="AG55" i="10" s="1"/>
  <c r="R55" i="10" s="1"/>
  <c r="R54" i="10" s="1"/>
  <c r="AH51" i="10"/>
  <c r="AH52" i="10" s="1"/>
  <c r="S53" i="10" s="1"/>
  <c r="AH54" i="10"/>
  <c r="AH55" i="10"/>
  <c r="S55" i="10" s="1"/>
  <c r="S54" i="10" s="1"/>
  <c r="AI51" i="10"/>
  <c r="AI52" i="10"/>
  <c r="T53" i="10" s="1"/>
  <c r="AI54" i="10"/>
  <c r="AI55" i="10" s="1"/>
  <c r="T55" i="10" s="1"/>
  <c r="T54" i="10" s="1"/>
  <c r="AJ51" i="10"/>
  <c r="AJ52" i="10" s="1"/>
  <c r="U53" i="10" s="1"/>
  <c r="AJ54" i="10"/>
  <c r="AJ55" i="10"/>
  <c r="U55" i="10" s="1"/>
  <c r="U54" i="10" s="1"/>
  <c r="AK51" i="10"/>
  <c r="AK52" i="10"/>
  <c r="V53" i="10" s="1"/>
  <c r="AK54" i="10"/>
  <c r="AK55" i="10" s="1"/>
  <c r="V55" i="10" s="1"/>
  <c r="V54" i="10" s="1"/>
  <c r="AL51" i="10"/>
  <c r="AL52" i="10" s="1"/>
  <c r="W53" i="10" s="1"/>
  <c r="AL54" i="10"/>
  <c r="AL55" i="10"/>
  <c r="W55" i="10" s="1"/>
  <c r="W54" i="10" s="1"/>
  <c r="AM51" i="10"/>
  <c r="AM52" i="10"/>
  <c r="X53" i="10" s="1"/>
  <c r="AM54" i="10"/>
  <c r="AM55" i="10" s="1"/>
  <c r="X55" i="10" s="1"/>
  <c r="X54" i="10" s="1"/>
  <c r="AN51" i="10"/>
  <c r="AN52" i="10" s="1"/>
  <c r="Y53" i="10" s="1"/>
  <c r="AN54" i="10"/>
  <c r="AN55" i="10"/>
  <c r="Y55" i="10" s="1"/>
  <c r="Y54" i="10" s="1"/>
  <c r="AO51" i="10"/>
  <c r="AO52" i="10"/>
  <c r="Z53" i="10" s="1"/>
  <c r="AO54" i="10"/>
  <c r="AO55" i="10" s="1"/>
  <c r="Z55" i="10" s="1"/>
  <c r="Z54" i="10" s="1"/>
  <c r="AP51" i="10"/>
  <c r="AP52" i="10" s="1"/>
  <c r="AA53" i="10" s="1"/>
  <c r="AP54" i="10"/>
  <c r="AP55" i="10"/>
  <c r="AA55" i="10" s="1"/>
  <c r="AA54" i="10" s="1"/>
  <c r="AC49" i="10"/>
  <c r="AD66" i="10"/>
  <c r="AD67" i="10" s="1"/>
  <c r="AF67" i="10" s="1"/>
  <c r="AE66" i="10"/>
  <c r="AF66" i="10"/>
  <c r="AE67" i="10"/>
  <c r="AD68" i="10"/>
  <c r="AD69" i="10" s="1"/>
  <c r="AE68" i="10"/>
  <c r="AF68" i="10"/>
  <c r="AE69" i="10"/>
  <c r="Y70" i="10"/>
  <c r="AE70" i="10"/>
  <c r="AE71" i="10"/>
  <c r="AE72" i="10"/>
  <c r="AE73" i="10"/>
  <c r="AE74" i="10"/>
  <c r="AE75" i="10"/>
  <c r="AE76" i="10"/>
  <c r="AE77" i="10"/>
  <c r="AE78" i="10"/>
  <c r="AE79" i="10"/>
  <c r="AE80" i="10"/>
  <c r="AE81" i="10"/>
  <c r="AE82" i="10"/>
  <c r="AE83" i="10"/>
  <c r="AE84" i="10"/>
  <c r="AE85" i="10"/>
  <c r="AE86" i="10"/>
  <c r="AE87" i="10"/>
  <c r="AE88" i="10"/>
  <c r="AE89" i="10"/>
  <c r="AE90" i="10"/>
  <c r="AE91" i="10"/>
  <c r="AE92" i="10"/>
  <c r="AE93" i="10"/>
  <c r="AE94" i="10"/>
  <c r="AE95" i="10"/>
  <c r="AE96" i="10"/>
  <c r="AE97" i="10"/>
  <c r="AE98" i="10"/>
  <c r="AE99" i="10"/>
  <c r="AE100" i="10"/>
  <c r="AE101" i="10"/>
  <c r="AE102" i="10"/>
  <c r="AE103" i="10"/>
  <c r="AE104" i="10"/>
  <c r="AE105" i="10"/>
  <c r="AE106" i="10"/>
  <c r="AE107" i="10"/>
  <c r="AE108" i="10"/>
  <c r="AE109" i="10"/>
  <c r="AE110" i="10"/>
  <c r="AE111" i="10"/>
  <c r="AE112" i="10"/>
  <c r="AE113" i="10"/>
  <c r="AE114" i="10"/>
  <c r="AE115" i="10"/>
  <c r="AE116" i="10"/>
  <c r="AE117" i="10"/>
  <c r="AE118" i="10"/>
  <c r="AE119" i="10"/>
  <c r="AE120" i="10"/>
  <c r="AE121" i="10"/>
  <c r="AE122" i="10"/>
  <c r="AE123" i="10"/>
  <c r="AE124" i="10"/>
  <c r="AE125" i="10"/>
  <c r="AE126" i="10"/>
  <c r="AE127" i="10"/>
  <c r="AE128" i="10"/>
  <c r="AE129" i="10"/>
  <c r="AE130" i="10"/>
  <c r="AE131" i="10"/>
  <c r="AE132" i="10"/>
  <c r="AE133" i="10"/>
  <c r="AE134" i="10"/>
  <c r="AE135" i="10"/>
  <c r="AE136" i="10"/>
  <c r="AE137" i="10"/>
  <c r="AE138" i="10"/>
  <c r="AE139" i="10"/>
  <c r="AE140" i="10"/>
  <c r="AE141" i="10"/>
  <c r="AE142" i="10"/>
  <c r="AE143" i="10"/>
  <c r="AE144" i="10"/>
  <c r="AE145" i="10"/>
  <c r="AE146" i="10"/>
  <c r="AE147" i="10"/>
  <c r="AE148" i="10"/>
  <c r="AE149" i="10"/>
  <c r="AE150" i="10"/>
  <c r="AE151" i="10"/>
  <c r="AE152" i="10"/>
  <c r="AE153" i="10"/>
  <c r="AE154" i="10"/>
  <c r="AE155" i="10"/>
  <c r="AE156" i="10"/>
  <c r="AE157" i="10"/>
  <c r="AE158" i="10"/>
  <c r="AE159" i="10"/>
  <c r="AE160" i="10"/>
  <c r="AE161" i="10"/>
  <c r="AE162" i="10"/>
  <c r="AE163" i="10"/>
  <c r="AE164" i="10"/>
  <c r="AE165" i="10"/>
  <c r="AE166" i="10"/>
  <c r="AE167" i="10"/>
  <c r="AE168" i="10"/>
  <c r="AE169" i="10"/>
  <c r="AE170" i="10"/>
  <c r="AE171" i="10"/>
  <c r="AE172" i="10"/>
  <c r="AE173" i="10"/>
  <c r="AE174" i="10"/>
  <c r="AE175" i="10"/>
  <c r="AE176" i="10"/>
  <c r="AE177" i="10"/>
  <c r="AE178" i="10"/>
  <c r="AE179" i="10"/>
  <c r="AE180" i="10"/>
  <c r="AE181" i="10"/>
  <c r="AE182" i="10"/>
  <c r="AE183" i="10"/>
  <c r="AE184" i="10"/>
  <c r="AE185" i="10"/>
  <c r="AE186" i="10"/>
  <c r="AE187" i="10"/>
  <c r="AE188" i="10"/>
  <c r="AE189" i="10"/>
  <c r="AE190" i="10"/>
  <c r="AE191" i="10"/>
  <c r="AE192" i="10"/>
  <c r="AE193" i="10"/>
  <c r="AE194" i="10"/>
  <c r="AE195" i="10"/>
  <c r="AE196" i="10"/>
  <c r="AE197" i="10"/>
  <c r="AE198" i="10"/>
  <c r="AE199" i="10"/>
  <c r="AE200" i="10"/>
  <c r="AE201" i="10"/>
  <c r="AE202" i="10"/>
  <c r="AE203" i="10"/>
  <c r="AE204" i="10"/>
  <c r="AE205" i="10"/>
  <c r="AE206" i="10"/>
  <c r="AE207" i="10"/>
  <c r="AE208" i="10"/>
  <c r="AE209" i="10"/>
  <c r="AE210" i="10"/>
  <c r="AE211" i="10"/>
  <c r="AE212" i="10"/>
  <c r="AE213" i="10"/>
  <c r="AE214" i="10"/>
  <c r="AE215" i="10"/>
  <c r="AE216" i="10"/>
  <c r="AE217" i="10"/>
  <c r="AE218" i="10"/>
  <c r="AE219" i="10"/>
  <c r="AE220" i="10"/>
  <c r="AE221" i="10"/>
  <c r="AE222" i="10"/>
  <c r="AE223" i="10"/>
  <c r="AE224" i="10"/>
  <c r="AE225" i="10"/>
  <c r="AE226" i="10"/>
  <c r="AE227" i="10"/>
  <c r="AE228" i="10"/>
  <c r="AE229" i="10"/>
  <c r="AE230" i="10"/>
  <c r="AE231" i="10"/>
  <c r="AE232" i="10"/>
  <c r="AE233" i="10"/>
  <c r="AE234" i="10"/>
  <c r="AE235" i="10"/>
  <c r="AE236" i="10"/>
  <c r="AE237" i="10"/>
  <c r="AE238" i="10"/>
  <c r="AE239" i="10"/>
  <c r="AE240" i="10"/>
  <c r="AE241" i="10"/>
  <c r="AE242" i="10"/>
  <c r="AE243" i="10"/>
  <c r="AE244" i="10"/>
  <c r="AE245" i="10"/>
  <c r="AE246" i="10"/>
  <c r="AE247" i="10"/>
  <c r="AE248" i="10"/>
  <c r="AE249" i="10"/>
  <c r="AE250" i="10"/>
  <c r="AE251" i="10"/>
  <c r="AE252" i="10"/>
  <c r="AE253" i="10"/>
  <c r="AE254" i="10"/>
  <c r="AE255" i="10"/>
  <c r="AE256" i="10"/>
  <c r="AE257" i="10"/>
  <c r="AE258" i="10"/>
  <c r="AE259" i="10"/>
  <c r="AE260" i="10"/>
  <c r="AE261" i="10"/>
  <c r="AE262" i="10"/>
  <c r="AE263" i="10"/>
  <c r="AE264" i="10"/>
  <c r="AE265" i="10"/>
  <c r="AE266" i="10"/>
  <c r="AE267" i="10"/>
  <c r="AE268" i="10"/>
  <c r="AE269" i="10"/>
  <c r="AE270" i="10"/>
  <c r="AE271" i="10"/>
  <c r="AE272" i="10"/>
  <c r="AE273" i="10"/>
  <c r="AE274" i="10"/>
  <c r="AE275" i="10"/>
  <c r="AE276" i="10"/>
  <c r="AE277" i="10"/>
  <c r="AE278" i="10"/>
  <c r="AE279" i="10"/>
  <c r="AE280" i="10"/>
  <c r="AE281" i="10"/>
  <c r="AE282" i="10"/>
  <c r="AE283" i="10"/>
  <c r="AE284" i="10"/>
  <c r="AE285" i="10"/>
  <c r="AE286" i="10"/>
  <c r="AE287" i="10"/>
  <c r="AE288" i="10"/>
  <c r="AE289" i="10"/>
  <c r="AE290" i="10"/>
  <c r="AE291" i="10"/>
  <c r="AE292" i="10"/>
  <c r="AE293" i="10"/>
  <c r="AE294" i="10"/>
  <c r="AE295" i="10"/>
  <c r="AE296" i="10"/>
  <c r="AE297" i="10"/>
  <c r="AE298" i="10"/>
  <c r="AE299" i="10"/>
  <c r="AE300" i="10"/>
  <c r="AE301" i="10"/>
  <c r="AE302" i="10"/>
  <c r="AE303" i="10"/>
  <c r="AE304" i="10"/>
  <c r="AE305" i="10"/>
  <c r="AE306" i="10"/>
  <c r="AE307" i="10"/>
  <c r="AE308" i="10"/>
  <c r="AE309" i="10"/>
  <c r="AE310" i="10"/>
  <c r="AE311" i="10"/>
  <c r="AE312" i="10"/>
  <c r="AE313" i="10"/>
  <c r="AE314" i="10"/>
  <c r="AE315" i="10"/>
  <c r="AE316" i="10"/>
  <c r="AE317" i="10"/>
  <c r="AE318" i="10"/>
  <c r="AE319" i="10"/>
  <c r="AE320" i="10"/>
  <c r="AE321" i="10"/>
  <c r="AE322" i="10"/>
  <c r="AE323" i="10"/>
  <c r="AE324" i="10"/>
  <c r="AE325" i="10"/>
  <c r="AE326" i="10"/>
  <c r="AE327" i="10"/>
  <c r="AE328" i="10"/>
  <c r="AE329" i="10"/>
  <c r="AE330" i="10"/>
  <c r="AE331" i="10"/>
  <c r="AE332" i="10"/>
  <c r="AE333" i="10"/>
  <c r="AE334" i="10"/>
  <c r="AE335" i="10"/>
  <c r="AE336" i="10"/>
  <c r="AE337" i="10"/>
  <c r="AE338" i="10"/>
  <c r="AE339" i="10"/>
  <c r="AE340" i="10"/>
  <c r="AE341" i="10"/>
  <c r="AE342" i="10"/>
  <c r="AE343" i="10"/>
  <c r="AE344" i="10"/>
  <c r="AE345" i="10"/>
  <c r="AE346" i="10"/>
  <c r="AE347" i="10"/>
  <c r="AE348" i="10"/>
  <c r="AE349" i="10"/>
  <c r="AE350" i="10"/>
  <c r="AE351" i="10"/>
  <c r="AE352" i="10"/>
  <c r="AE353" i="10"/>
  <c r="AE354" i="10"/>
  <c r="AE355" i="10"/>
  <c r="AE356" i="10"/>
  <c r="AE357" i="10"/>
  <c r="AE358" i="10"/>
  <c r="AE359" i="10"/>
  <c r="AE360" i="10"/>
  <c r="AE361" i="10"/>
  <c r="AE362" i="10"/>
  <c r="AE363" i="10"/>
  <c r="AE364" i="10"/>
  <c r="AE365" i="10"/>
  <c r="AE366" i="10"/>
  <c r="AE367" i="10"/>
  <c r="AE368" i="10"/>
  <c r="AE369" i="10"/>
  <c r="AE370" i="10"/>
  <c r="AE371" i="10"/>
  <c r="AE372" i="10"/>
  <c r="AE373" i="10"/>
  <c r="AE374" i="10"/>
  <c r="AE375" i="10"/>
  <c r="AE376" i="10"/>
  <c r="AE377" i="10"/>
  <c r="AE378" i="10"/>
  <c r="AE379" i="10"/>
  <c r="AE380" i="10"/>
  <c r="AE381" i="10"/>
  <c r="AE382" i="10"/>
  <c r="AE383" i="10"/>
  <c r="AE384" i="10"/>
  <c r="AE385" i="10"/>
  <c r="AE386" i="10"/>
  <c r="AE387" i="10"/>
  <c r="AE388" i="10"/>
  <c r="AE389" i="10"/>
  <c r="AE390" i="10"/>
  <c r="AE391" i="10"/>
  <c r="AE392" i="10"/>
  <c r="AE393" i="10"/>
  <c r="AE394" i="10"/>
  <c r="AE395" i="10"/>
  <c r="AE396" i="10"/>
  <c r="AE397" i="10"/>
  <c r="AE398" i="10"/>
  <c r="AE399" i="10"/>
  <c r="AE400" i="10"/>
  <c r="AE401" i="10"/>
  <c r="AE402" i="10"/>
  <c r="AE403" i="10"/>
  <c r="AE404" i="10"/>
  <c r="AE405" i="10"/>
  <c r="AE406" i="10"/>
  <c r="AE407" i="10"/>
  <c r="AE408" i="10"/>
  <c r="AE409" i="10"/>
  <c r="AE410" i="10"/>
  <c r="AE411" i="10"/>
  <c r="AE412" i="10"/>
  <c r="AE413" i="10"/>
  <c r="AE414" i="10"/>
  <c r="AE415" i="10"/>
  <c r="AE416" i="10"/>
  <c r="AE417" i="10"/>
  <c r="AE418" i="10"/>
  <c r="AE419" i="10"/>
  <c r="AE420" i="10"/>
  <c r="AE421" i="10"/>
  <c r="AE422" i="10"/>
  <c r="AE423" i="10"/>
  <c r="AE424" i="10"/>
  <c r="AE425" i="10"/>
  <c r="AE426" i="10"/>
  <c r="AE427" i="10"/>
  <c r="AE428" i="10"/>
  <c r="AE429" i="10"/>
  <c r="AE430" i="10"/>
  <c r="P13" i="9"/>
  <c r="B4" i="9" s="1"/>
  <c r="P4" i="9"/>
  <c r="P8" i="9"/>
  <c r="S8" i="9"/>
  <c r="P9" i="9"/>
  <c r="S9" i="9"/>
  <c r="X9" i="9"/>
  <c r="Y9" i="9"/>
  <c r="Z9" i="9"/>
  <c r="AA9" i="9"/>
  <c r="P10" i="9"/>
  <c r="X10" i="9"/>
  <c r="Y10" i="9"/>
  <c r="Z10" i="9"/>
  <c r="AA10" i="9"/>
  <c r="P11" i="9"/>
  <c r="P17" i="9"/>
  <c r="Q17" i="9"/>
  <c r="R17" i="9"/>
  <c r="S17" i="9"/>
  <c r="T17" i="9"/>
  <c r="U17" i="9"/>
  <c r="V17" i="9"/>
  <c r="W17" i="9"/>
  <c r="X17" i="9"/>
  <c r="Y17" i="9"/>
  <c r="Z17" i="9"/>
  <c r="AA17" i="9"/>
  <c r="P18" i="9"/>
  <c r="Q18" i="9"/>
  <c r="R18" i="9"/>
  <c r="S18" i="9"/>
  <c r="T18" i="9"/>
  <c r="U18" i="9"/>
  <c r="V18" i="9"/>
  <c r="W18" i="9"/>
  <c r="X18" i="9"/>
  <c r="Y18" i="9"/>
  <c r="Z18" i="9"/>
  <c r="AA18" i="9"/>
  <c r="P19" i="9"/>
  <c r="Q19" i="9"/>
  <c r="R19" i="9"/>
  <c r="S19" i="9"/>
  <c r="T19" i="9"/>
  <c r="U19" i="9"/>
  <c r="V19" i="9"/>
  <c r="W19" i="9"/>
  <c r="X19" i="9"/>
  <c r="Y19" i="9"/>
  <c r="Z19" i="9"/>
  <c r="AA19" i="9"/>
  <c r="P20" i="9"/>
  <c r="Q20" i="9"/>
  <c r="R20" i="9"/>
  <c r="S20" i="9"/>
  <c r="T20" i="9"/>
  <c r="U20" i="9"/>
  <c r="V20" i="9"/>
  <c r="W20" i="9"/>
  <c r="X20" i="9"/>
  <c r="Y20" i="9"/>
  <c r="Z20" i="9"/>
  <c r="AA20" i="9"/>
  <c r="P21" i="9"/>
  <c r="Q21" i="9"/>
  <c r="R21" i="9"/>
  <c r="S21" i="9"/>
  <c r="T21" i="9"/>
  <c r="U21" i="9"/>
  <c r="V21" i="9"/>
  <c r="W21" i="9"/>
  <c r="X21" i="9"/>
  <c r="Y21" i="9"/>
  <c r="Z21" i="9"/>
  <c r="AA21" i="9"/>
  <c r="P22" i="9"/>
  <c r="Q22" i="9"/>
  <c r="R22" i="9"/>
  <c r="S22" i="9"/>
  <c r="T22" i="9"/>
  <c r="U22" i="9"/>
  <c r="V22" i="9"/>
  <c r="W22" i="9"/>
  <c r="X22" i="9"/>
  <c r="Y22" i="9"/>
  <c r="Z22" i="9"/>
  <c r="AA22" i="9"/>
  <c r="P23" i="9"/>
  <c r="Q23" i="9"/>
  <c r="R23" i="9"/>
  <c r="S23" i="9"/>
  <c r="T23" i="9"/>
  <c r="U23" i="9"/>
  <c r="V23" i="9"/>
  <c r="W23" i="9"/>
  <c r="X23" i="9"/>
  <c r="Y23" i="9"/>
  <c r="Z23" i="9"/>
  <c r="AA23" i="9"/>
  <c r="P24" i="9"/>
  <c r="Q24" i="9"/>
  <c r="R24" i="9"/>
  <c r="S24" i="9"/>
  <c r="T24" i="9"/>
  <c r="U24" i="9"/>
  <c r="V24" i="9"/>
  <c r="W24" i="9"/>
  <c r="X24" i="9"/>
  <c r="Y24" i="9"/>
  <c r="Z24" i="9"/>
  <c r="AA24" i="9"/>
  <c r="P25" i="9"/>
  <c r="Q25" i="9"/>
  <c r="R25" i="9"/>
  <c r="S25" i="9"/>
  <c r="T25" i="9"/>
  <c r="U25" i="9"/>
  <c r="V25" i="9"/>
  <c r="W25" i="9"/>
  <c r="X25" i="9"/>
  <c r="Y25" i="9"/>
  <c r="Z25" i="9"/>
  <c r="AA25" i="9"/>
  <c r="P26" i="9"/>
  <c r="Q26" i="9"/>
  <c r="R26" i="9"/>
  <c r="S26" i="9"/>
  <c r="T26" i="9"/>
  <c r="U26" i="9"/>
  <c r="V26" i="9"/>
  <c r="W26" i="9"/>
  <c r="X26" i="9"/>
  <c r="Y26" i="9"/>
  <c r="Z26" i="9"/>
  <c r="AA26" i="9"/>
  <c r="P27" i="9"/>
  <c r="Q27" i="9"/>
  <c r="R27" i="9"/>
  <c r="S27" i="9"/>
  <c r="T27" i="9"/>
  <c r="U27" i="9"/>
  <c r="V27" i="9"/>
  <c r="W27" i="9"/>
  <c r="X27" i="9"/>
  <c r="Y27" i="9"/>
  <c r="Z27" i="9"/>
  <c r="AA27" i="9"/>
  <c r="P28" i="9"/>
  <c r="Q28" i="9"/>
  <c r="R28" i="9"/>
  <c r="S28" i="9"/>
  <c r="T28" i="9"/>
  <c r="U28" i="9"/>
  <c r="V28" i="9"/>
  <c r="W28" i="9"/>
  <c r="X28" i="9"/>
  <c r="Y28" i="9"/>
  <c r="Z28" i="9"/>
  <c r="AA28" i="9"/>
  <c r="P29" i="9"/>
  <c r="Q29" i="9"/>
  <c r="R29" i="9"/>
  <c r="S29" i="9"/>
  <c r="T29" i="9"/>
  <c r="U29" i="9"/>
  <c r="V29" i="9"/>
  <c r="W29" i="9"/>
  <c r="X29" i="9"/>
  <c r="Y29" i="9"/>
  <c r="Z29" i="9"/>
  <c r="AA29" i="9"/>
  <c r="P30" i="9"/>
  <c r="Q30" i="9"/>
  <c r="R30" i="9"/>
  <c r="S30" i="9"/>
  <c r="T30" i="9"/>
  <c r="U30" i="9"/>
  <c r="V30" i="9"/>
  <c r="W30" i="9"/>
  <c r="X30" i="9"/>
  <c r="Y30" i="9"/>
  <c r="Z30" i="9"/>
  <c r="AA30" i="9"/>
  <c r="P31" i="9"/>
  <c r="Q31" i="9"/>
  <c r="R31" i="9"/>
  <c r="S31" i="9"/>
  <c r="T31" i="9"/>
  <c r="U31" i="9"/>
  <c r="V31" i="9"/>
  <c r="W31" i="9"/>
  <c r="X31" i="9"/>
  <c r="Y31" i="9"/>
  <c r="Z31" i="9"/>
  <c r="AA31" i="9"/>
  <c r="P32" i="9"/>
  <c r="Q32" i="9"/>
  <c r="R32" i="9"/>
  <c r="S32" i="9"/>
  <c r="T32" i="9"/>
  <c r="U32" i="9"/>
  <c r="V32" i="9"/>
  <c r="W32" i="9"/>
  <c r="X32" i="9"/>
  <c r="Y32" i="9"/>
  <c r="Z32" i="9"/>
  <c r="AA32" i="9"/>
  <c r="P33" i="9"/>
  <c r="Q33" i="9"/>
  <c r="R33" i="9"/>
  <c r="S33" i="9"/>
  <c r="T33" i="9"/>
  <c r="U33" i="9"/>
  <c r="V33" i="9"/>
  <c r="W33" i="9"/>
  <c r="X33" i="9"/>
  <c r="Y33" i="9"/>
  <c r="Z33" i="9"/>
  <c r="AA33" i="9"/>
  <c r="P34" i="9"/>
  <c r="Q34" i="9"/>
  <c r="R34" i="9"/>
  <c r="S34" i="9"/>
  <c r="T34" i="9"/>
  <c r="U34" i="9"/>
  <c r="V34" i="9"/>
  <c r="W34" i="9"/>
  <c r="X34" i="9"/>
  <c r="Y34" i="9"/>
  <c r="Z34" i="9"/>
  <c r="AA34" i="9"/>
  <c r="P35" i="9"/>
  <c r="Q35" i="9"/>
  <c r="R35" i="9"/>
  <c r="S35" i="9"/>
  <c r="T35" i="9"/>
  <c r="U35" i="9"/>
  <c r="V35" i="9"/>
  <c r="W35" i="9"/>
  <c r="X35" i="9"/>
  <c r="Y35" i="9"/>
  <c r="Z35" i="9"/>
  <c r="AA35" i="9"/>
  <c r="P36" i="9"/>
  <c r="Q36" i="9"/>
  <c r="R36" i="9"/>
  <c r="S36" i="9"/>
  <c r="T36" i="9"/>
  <c r="U36" i="9"/>
  <c r="V36" i="9"/>
  <c r="W36" i="9"/>
  <c r="X36" i="9"/>
  <c r="Y36" i="9"/>
  <c r="Z36" i="9"/>
  <c r="AA36" i="9"/>
  <c r="P37" i="9"/>
  <c r="Q37" i="9"/>
  <c r="R37" i="9"/>
  <c r="S37" i="9"/>
  <c r="T37" i="9"/>
  <c r="U37" i="9"/>
  <c r="V37" i="9"/>
  <c r="W37" i="9"/>
  <c r="X37" i="9"/>
  <c r="Y37" i="9"/>
  <c r="Z37" i="9"/>
  <c r="AA37" i="9"/>
  <c r="P38" i="9"/>
  <c r="Q38" i="9"/>
  <c r="R38" i="9"/>
  <c r="S38" i="9"/>
  <c r="T38" i="9"/>
  <c r="U38" i="9"/>
  <c r="V38" i="9"/>
  <c r="W38" i="9"/>
  <c r="X38" i="9"/>
  <c r="Y38" i="9"/>
  <c r="Z38" i="9"/>
  <c r="AA38" i="9"/>
  <c r="P39" i="9"/>
  <c r="Q39" i="9"/>
  <c r="R39" i="9"/>
  <c r="S39" i="9"/>
  <c r="T39" i="9"/>
  <c r="U39" i="9"/>
  <c r="V39" i="9"/>
  <c r="W39" i="9"/>
  <c r="X39" i="9"/>
  <c r="Y39" i="9"/>
  <c r="Z39" i="9"/>
  <c r="AA39" i="9"/>
  <c r="P40" i="9"/>
  <c r="Q40" i="9"/>
  <c r="R40" i="9"/>
  <c r="S40" i="9"/>
  <c r="T40" i="9"/>
  <c r="U40" i="9"/>
  <c r="V40" i="9"/>
  <c r="W40" i="9"/>
  <c r="X40" i="9"/>
  <c r="Y40" i="9"/>
  <c r="Z40" i="9"/>
  <c r="AA40" i="9"/>
  <c r="P41" i="9"/>
  <c r="Q41" i="9"/>
  <c r="R41" i="9"/>
  <c r="S41" i="9"/>
  <c r="T41" i="9"/>
  <c r="U41" i="9"/>
  <c r="V41" i="9"/>
  <c r="W41" i="9"/>
  <c r="X41" i="9"/>
  <c r="Y41" i="9"/>
  <c r="Z41" i="9"/>
  <c r="AA41" i="9"/>
  <c r="P42" i="9"/>
  <c r="Q42" i="9"/>
  <c r="R42" i="9"/>
  <c r="S42" i="9"/>
  <c r="T42" i="9"/>
  <c r="U42" i="9"/>
  <c r="V42" i="9"/>
  <c r="W42" i="9"/>
  <c r="X42" i="9"/>
  <c r="Y42" i="9"/>
  <c r="Z42" i="9"/>
  <c r="AA42" i="9"/>
  <c r="P43" i="9"/>
  <c r="Q43" i="9"/>
  <c r="R43" i="9"/>
  <c r="S43" i="9"/>
  <c r="T43" i="9"/>
  <c r="U43" i="9"/>
  <c r="V43" i="9"/>
  <c r="W43" i="9"/>
  <c r="X43" i="9"/>
  <c r="Y43" i="9"/>
  <c r="Z43" i="9"/>
  <c r="AA43" i="9"/>
  <c r="P44" i="9"/>
  <c r="Q44" i="9"/>
  <c r="R44" i="9"/>
  <c r="S44" i="9"/>
  <c r="T44" i="9"/>
  <c r="U44" i="9"/>
  <c r="V44" i="9"/>
  <c r="W44" i="9"/>
  <c r="X44" i="9"/>
  <c r="Y44" i="9"/>
  <c r="Z44" i="9"/>
  <c r="AA44" i="9"/>
  <c r="P45" i="9"/>
  <c r="R45" i="9"/>
  <c r="S45" i="9"/>
  <c r="T45" i="9"/>
  <c r="U45" i="9"/>
  <c r="V45" i="9"/>
  <c r="W45" i="9"/>
  <c r="X45" i="9"/>
  <c r="Y45" i="9"/>
  <c r="Z45" i="9"/>
  <c r="AA45" i="9"/>
  <c r="P46" i="9"/>
  <c r="R46" i="9"/>
  <c r="S46" i="9"/>
  <c r="T46" i="9"/>
  <c r="U46" i="9"/>
  <c r="V46" i="9"/>
  <c r="W46" i="9"/>
  <c r="X46" i="9"/>
  <c r="Y46" i="9"/>
  <c r="Z46" i="9"/>
  <c r="AA46" i="9"/>
  <c r="P47" i="9"/>
  <c r="R47" i="9"/>
  <c r="T47" i="9"/>
  <c r="V47" i="9"/>
  <c r="W47" i="9"/>
  <c r="Y47" i="9"/>
  <c r="AA47" i="9"/>
  <c r="AE51" i="9"/>
  <c r="AE52" i="9" s="1"/>
  <c r="P53" i="9" s="1"/>
  <c r="AK63" i="9"/>
  <c r="AF51" i="9"/>
  <c r="AF52" i="9" s="1"/>
  <c r="Q53" i="9" s="1"/>
  <c r="Q49" i="9" s="1"/>
  <c r="AG51" i="9"/>
  <c r="AG52" i="9" s="1"/>
  <c r="R53" i="9" s="1"/>
  <c r="AH51" i="9"/>
  <c r="AH52" i="9" s="1"/>
  <c r="S53" i="9" s="1"/>
  <c r="S49" i="9" s="1"/>
  <c r="AI51" i="9"/>
  <c r="AI52" i="9" s="1"/>
  <c r="T53" i="9" s="1"/>
  <c r="AJ51" i="9"/>
  <c r="AJ52" i="9" s="1"/>
  <c r="U53" i="9" s="1"/>
  <c r="U49" i="9" s="1"/>
  <c r="AK51" i="9"/>
  <c r="AK52" i="9" s="1"/>
  <c r="V53" i="9" s="1"/>
  <c r="AL51" i="9"/>
  <c r="AL52" i="9" s="1"/>
  <c r="W53" i="9" s="1"/>
  <c r="W49" i="9" s="1"/>
  <c r="AM51" i="9"/>
  <c r="AM52" i="9" s="1"/>
  <c r="X53" i="9" s="1"/>
  <c r="AN51" i="9"/>
  <c r="AN52" i="9" s="1"/>
  <c r="Y53" i="9" s="1"/>
  <c r="Y49" i="9" s="1"/>
  <c r="AO51" i="9"/>
  <c r="AO52" i="9" s="1"/>
  <c r="Z53" i="9" s="1"/>
  <c r="AP51" i="9"/>
  <c r="AP52" i="9" s="1"/>
  <c r="AA53" i="9" s="1"/>
  <c r="AA49" i="9" s="1"/>
  <c r="AC49" i="9"/>
  <c r="Q50" i="9"/>
  <c r="U50" i="9"/>
  <c r="Y50" i="9"/>
  <c r="Q51" i="9"/>
  <c r="U51" i="9"/>
  <c r="Y51" i="9"/>
  <c r="Q52" i="9"/>
  <c r="U52" i="9"/>
  <c r="Y52" i="9"/>
  <c r="AE54" i="9"/>
  <c r="AE55" i="9" s="1"/>
  <c r="P55" i="9" s="1"/>
  <c r="AF54" i="9"/>
  <c r="AF55" i="9" s="1"/>
  <c r="Q55" i="9" s="1"/>
  <c r="Q54" i="9" s="1"/>
  <c r="AG54" i="9"/>
  <c r="AG55" i="9" s="1"/>
  <c r="R55" i="9" s="1"/>
  <c r="R54" i="9" s="1"/>
  <c r="AH54" i="9"/>
  <c r="AH55" i="9" s="1"/>
  <c r="S55" i="9" s="1"/>
  <c r="S54" i="9" s="1"/>
  <c r="AI54" i="9"/>
  <c r="AI55" i="9" s="1"/>
  <c r="T55" i="9" s="1"/>
  <c r="T54" i="9" s="1"/>
  <c r="AJ54" i="9"/>
  <c r="AJ55" i="9" s="1"/>
  <c r="U55" i="9" s="1"/>
  <c r="U54" i="9" s="1"/>
  <c r="AK54" i="9"/>
  <c r="AK55" i="9" s="1"/>
  <c r="V55" i="9" s="1"/>
  <c r="V54" i="9" s="1"/>
  <c r="AL54" i="9"/>
  <c r="AL55" i="9" s="1"/>
  <c r="W55" i="9" s="1"/>
  <c r="W54" i="9" s="1"/>
  <c r="AM54" i="9"/>
  <c r="AM55" i="9" s="1"/>
  <c r="X55" i="9" s="1"/>
  <c r="X54" i="9" s="1"/>
  <c r="AN54" i="9"/>
  <c r="AN55" i="9"/>
  <c r="Y55" i="9" s="1"/>
  <c r="Y54" i="9" s="1"/>
  <c r="AO54" i="9"/>
  <c r="AO55" i="9"/>
  <c r="Z55" i="9" s="1"/>
  <c r="Z54" i="9" s="1"/>
  <c r="AP54" i="9"/>
  <c r="AP55" i="9"/>
  <c r="AA55" i="9" s="1"/>
  <c r="AA54" i="9" s="1"/>
  <c r="AD66" i="9"/>
  <c r="AE66" i="9"/>
  <c r="AF66" i="9" s="1"/>
  <c r="AD67" i="9"/>
  <c r="AD68" i="9" s="1"/>
  <c r="AE67" i="9"/>
  <c r="AF67" i="9"/>
  <c r="AE68" i="9"/>
  <c r="AE69" i="9"/>
  <c r="Y70" i="9"/>
  <c r="AE70" i="9"/>
  <c r="AE71" i="9"/>
  <c r="AE72" i="9"/>
  <c r="AE73" i="9"/>
  <c r="AE74" i="9"/>
  <c r="AE75" i="9"/>
  <c r="AE76" i="9"/>
  <c r="AE77" i="9"/>
  <c r="AE78" i="9"/>
  <c r="AE79" i="9"/>
  <c r="AE80" i="9"/>
  <c r="AE81" i="9"/>
  <c r="AE82" i="9"/>
  <c r="AE83" i="9"/>
  <c r="AE84" i="9"/>
  <c r="AE85" i="9"/>
  <c r="AE86" i="9"/>
  <c r="AE87" i="9"/>
  <c r="AE88" i="9"/>
  <c r="AE89" i="9"/>
  <c r="AE90" i="9"/>
  <c r="AE91" i="9"/>
  <c r="AE92" i="9"/>
  <c r="AE93" i="9"/>
  <c r="AE94" i="9"/>
  <c r="AE95" i="9"/>
  <c r="AE96" i="9"/>
  <c r="AE97" i="9"/>
  <c r="AE98" i="9"/>
  <c r="AE99" i="9"/>
  <c r="AE100" i="9"/>
  <c r="AE101" i="9"/>
  <c r="AE102" i="9"/>
  <c r="AE103" i="9"/>
  <c r="AE104" i="9"/>
  <c r="AE105" i="9"/>
  <c r="AE106" i="9"/>
  <c r="AE107" i="9"/>
  <c r="AE108" i="9"/>
  <c r="AE109" i="9"/>
  <c r="AE110" i="9"/>
  <c r="AE111" i="9"/>
  <c r="AE112" i="9"/>
  <c r="AE113" i="9"/>
  <c r="AE114" i="9"/>
  <c r="AE115" i="9"/>
  <c r="AE116" i="9"/>
  <c r="AE117" i="9"/>
  <c r="AE118" i="9"/>
  <c r="AE119" i="9"/>
  <c r="AE120" i="9"/>
  <c r="AE121" i="9"/>
  <c r="AE122" i="9"/>
  <c r="AE123" i="9"/>
  <c r="AE124" i="9"/>
  <c r="AE125" i="9"/>
  <c r="AE126" i="9"/>
  <c r="AE127" i="9"/>
  <c r="AE128" i="9"/>
  <c r="AE129" i="9"/>
  <c r="AE130" i="9"/>
  <c r="AE131" i="9"/>
  <c r="AE132" i="9"/>
  <c r="AE133" i="9"/>
  <c r="AE134" i="9"/>
  <c r="AE135" i="9"/>
  <c r="AE136" i="9"/>
  <c r="AE137" i="9"/>
  <c r="AE138" i="9"/>
  <c r="AE139" i="9"/>
  <c r="AE140" i="9"/>
  <c r="AE141" i="9"/>
  <c r="AE142" i="9"/>
  <c r="AE143" i="9"/>
  <c r="AE144" i="9"/>
  <c r="AE145" i="9"/>
  <c r="AE146" i="9"/>
  <c r="AE147" i="9"/>
  <c r="AE148" i="9"/>
  <c r="AE149" i="9"/>
  <c r="AE150" i="9"/>
  <c r="AE151" i="9"/>
  <c r="AE152" i="9"/>
  <c r="AE153" i="9"/>
  <c r="AE154" i="9"/>
  <c r="AE155" i="9"/>
  <c r="AE156" i="9"/>
  <c r="AE157" i="9"/>
  <c r="AE158" i="9"/>
  <c r="AE159" i="9"/>
  <c r="AE160" i="9"/>
  <c r="AE161" i="9"/>
  <c r="AE162" i="9"/>
  <c r="AE163" i="9"/>
  <c r="AE164" i="9"/>
  <c r="AE165" i="9"/>
  <c r="AE166" i="9"/>
  <c r="AE167" i="9"/>
  <c r="AE168" i="9"/>
  <c r="AE169" i="9"/>
  <c r="AE170" i="9"/>
  <c r="AE171" i="9"/>
  <c r="AE172" i="9"/>
  <c r="AE173" i="9"/>
  <c r="AE174" i="9"/>
  <c r="AE175" i="9"/>
  <c r="AE176" i="9"/>
  <c r="AE177" i="9"/>
  <c r="AE178" i="9"/>
  <c r="AE179" i="9"/>
  <c r="AE180" i="9"/>
  <c r="AE181" i="9"/>
  <c r="AE182" i="9"/>
  <c r="AE183" i="9"/>
  <c r="AE184" i="9"/>
  <c r="AE185" i="9"/>
  <c r="AE186" i="9"/>
  <c r="AE187" i="9"/>
  <c r="AE188" i="9"/>
  <c r="AE189" i="9"/>
  <c r="AE190" i="9"/>
  <c r="AE191" i="9"/>
  <c r="AE192" i="9"/>
  <c r="AE193" i="9"/>
  <c r="AE194" i="9"/>
  <c r="AE195" i="9"/>
  <c r="AE196" i="9"/>
  <c r="AE197" i="9"/>
  <c r="AE198" i="9"/>
  <c r="AE199" i="9"/>
  <c r="AE200" i="9"/>
  <c r="AE201" i="9"/>
  <c r="AE202" i="9"/>
  <c r="AE203" i="9"/>
  <c r="AE204" i="9"/>
  <c r="AE205" i="9"/>
  <c r="AE206" i="9"/>
  <c r="AE207" i="9"/>
  <c r="AE208" i="9"/>
  <c r="AE209" i="9"/>
  <c r="AE210" i="9"/>
  <c r="AE211" i="9"/>
  <c r="AE212" i="9"/>
  <c r="AE213" i="9"/>
  <c r="AE214" i="9"/>
  <c r="AE215" i="9"/>
  <c r="AE216" i="9"/>
  <c r="AE217" i="9"/>
  <c r="AE218" i="9"/>
  <c r="AE219" i="9"/>
  <c r="AE220" i="9"/>
  <c r="AE221" i="9"/>
  <c r="AE222" i="9"/>
  <c r="AE223" i="9"/>
  <c r="AE224" i="9"/>
  <c r="AE225" i="9"/>
  <c r="AE226" i="9"/>
  <c r="AE227" i="9"/>
  <c r="AE228" i="9"/>
  <c r="AE229" i="9"/>
  <c r="AE230" i="9"/>
  <c r="AE231" i="9"/>
  <c r="AE232" i="9"/>
  <c r="AE233" i="9"/>
  <c r="AE234" i="9"/>
  <c r="AE235" i="9"/>
  <c r="AE236" i="9"/>
  <c r="AE237" i="9"/>
  <c r="AE238" i="9"/>
  <c r="AE239" i="9"/>
  <c r="AE240" i="9"/>
  <c r="AE241" i="9"/>
  <c r="AE242" i="9"/>
  <c r="AE243" i="9"/>
  <c r="AE244" i="9"/>
  <c r="AE245" i="9"/>
  <c r="AE246" i="9"/>
  <c r="AE247" i="9"/>
  <c r="AE248" i="9"/>
  <c r="AE249" i="9"/>
  <c r="AE250" i="9"/>
  <c r="AE251" i="9"/>
  <c r="AE252" i="9"/>
  <c r="AE253" i="9"/>
  <c r="AE254" i="9"/>
  <c r="AE255" i="9"/>
  <c r="AE256" i="9"/>
  <c r="AE257" i="9"/>
  <c r="AE258" i="9"/>
  <c r="AE259" i="9"/>
  <c r="AE260" i="9"/>
  <c r="AE261" i="9"/>
  <c r="AE262" i="9"/>
  <c r="AE263" i="9"/>
  <c r="AE264" i="9"/>
  <c r="AE265" i="9"/>
  <c r="AE266" i="9"/>
  <c r="AE267" i="9"/>
  <c r="AE268" i="9"/>
  <c r="AE269" i="9"/>
  <c r="AE270" i="9"/>
  <c r="AE271" i="9"/>
  <c r="AE272" i="9"/>
  <c r="AE273" i="9"/>
  <c r="AE274" i="9"/>
  <c r="AE275" i="9"/>
  <c r="AE276" i="9"/>
  <c r="AE277" i="9"/>
  <c r="AE278" i="9"/>
  <c r="AE279" i="9"/>
  <c r="AE280" i="9"/>
  <c r="AE281" i="9"/>
  <c r="AE282" i="9"/>
  <c r="AE283" i="9"/>
  <c r="AE284" i="9"/>
  <c r="AE285" i="9"/>
  <c r="AE286" i="9"/>
  <c r="AE287" i="9"/>
  <c r="AE288" i="9"/>
  <c r="AE289" i="9"/>
  <c r="AE290" i="9"/>
  <c r="AE291" i="9"/>
  <c r="AE292" i="9"/>
  <c r="AE293" i="9"/>
  <c r="AE294" i="9"/>
  <c r="AE295" i="9"/>
  <c r="AE296" i="9"/>
  <c r="AE297" i="9"/>
  <c r="AE298" i="9"/>
  <c r="AE299" i="9"/>
  <c r="AE300" i="9"/>
  <c r="AE301" i="9"/>
  <c r="AE302" i="9"/>
  <c r="AE303" i="9"/>
  <c r="AE304" i="9"/>
  <c r="AE305" i="9"/>
  <c r="AE306" i="9"/>
  <c r="AE307" i="9"/>
  <c r="AE308" i="9"/>
  <c r="AE309" i="9"/>
  <c r="AE310" i="9"/>
  <c r="AE311" i="9"/>
  <c r="AE312" i="9"/>
  <c r="AE313" i="9"/>
  <c r="AE314" i="9"/>
  <c r="AE315" i="9"/>
  <c r="AE316" i="9"/>
  <c r="AE317" i="9"/>
  <c r="AE318" i="9"/>
  <c r="AE319" i="9"/>
  <c r="AE320" i="9"/>
  <c r="AE321" i="9"/>
  <c r="AE322" i="9"/>
  <c r="AE323" i="9"/>
  <c r="AE324" i="9"/>
  <c r="AE325" i="9"/>
  <c r="AE326" i="9"/>
  <c r="AE327" i="9"/>
  <c r="AE328" i="9"/>
  <c r="AE329" i="9"/>
  <c r="AE330" i="9"/>
  <c r="AE331" i="9"/>
  <c r="AE332" i="9"/>
  <c r="AE333" i="9"/>
  <c r="AE334" i="9"/>
  <c r="AE335" i="9"/>
  <c r="AE336" i="9"/>
  <c r="AE337" i="9"/>
  <c r="AE338" i="9"/>
  <c r="AE339" i="9"/>
  <c r="AE340" i="9"/>
  <c r="AE341" i="9"/>
  <c r="AE342" i="9"/>
  <c r="AE343" i="9"/>
  <c r="AE344" i="9"/>
  <c r="AE345" i="9"/>
  <c r="AE346" i="9"/>
  <c r="AE347" i="9"/>
  <c r="AE348" i="9"/>
  <c r="AE349" i="9"/>
  <c r="AE350" i="9"/>
  <c r="AE351" i="9"/>
  <c r="AE352" i="9"/>
  <c r="AE353" i="9"/>
  <c r="AE354" i="9"/>
  <c r="AE355" i="9"/>
  <c r="AE356" i="9"/>
  <c r="AE357" i="9"/>
  <c r="AE358" i="9"/>
  <c r="AE359" i="9"/>
  <c r="AE360" i="9"/>
  <c r="AE361" i="9"/>
  <c r="AE362" i="9"/>
  <c r="AE363" i="9"/>
  <c r="AE364" i="9"/>
  <c r="AE365" i="9"/>
  <c r="AE366" i="9"/>
  <c r="AE367" i="9"/>
  <c r="AE368" i="9"/>
  <c r="AE369" i="9"/>
  <c r="AE370" i="9"/>
  <c r="AE371" i="9"/>
  <c r="AE372" i="9"/>
  <c r="AE373" i="9"/>
  <c r="AE374" i="9"/>
  <c r="AE375" i="9"/>
  <c r="AE376" i="9"/>
  <c r="AE377" i="9"/>
  <c r="AE378" i="9"/>
  <c r="AE379" i="9"/>
  <c r="AE380" i="9"/>
  <c r="AE381" i="9"/>
  <c r="AE382" i="9"/>
  <c r="AE383" i="9"/>
  <c r="AE384" i="9"/>
  <c r="AE385" i="9"/>
  <c r="AE386" i="9"/>
  <c r="AE387" i="9"/>
  <c r="AE388" i="9"/>
  <c r="AE389" i="9"/>
  <c r="AE390" i="9"/>
  <c r="AE391" i="9"/>
  <c r="AE392" i="9"/>
  <c r="AE393" i="9"/>
  <c r="AE394" i="9"/>
  <c r="AE395" i="9"/>
  <c r="AE396" i="9"/>
  <c r="AE397" i="9"/>
  <c r="AE398" i="9"/>
  <c r="AE399" i="9"/>
  <c r="AE400" i="9"/>
  <c r="AE401" i="9"/>
  <c r="AE402" i="9"/>
  <c r="AE403" i="9"/>
  <c r="AE404" i="9"/>
  <c r="AE405" i="9"/>
  <c r="AE406" i="9"/>
  <c r="AE407" i="9"/>
  <c r="AE408" i="9"/>
  <c r="AE409" i="9"/>
  <c r="AE410" i="9"/>
  <c r="AE411" i="9"/>
  <c r="AE412" i="9"/>
  <c r="AE413" i="9"/>
  <c r="AE414" i="9"/>
  <c r="AE415" i="9"/>
  <c r="AE416" i="9"/>
  <c r="AE417" i="9"/>
  <c r="AE418" i="9"/>
  <c r="AE419" i="9"/>
  <c r="AE420" i="9"/>
  <c r="AE421" i="9"/>
  <c r="AE422" i="9"/>
  <c r="AE423" i="9"/>
  <c r="AE424" i="9"/>
  <c r="AE425" i="9"/>
  <c r="AE426" i="9"/>
  <c r="AE427" i="9"/>
  <c r="AE428" i="9"/>
  <c r="AE429" i="9"/>
  <c r="AE430" i="9"/>
  <c r="B11" i="2"/>
  <c r="B10" i="2"/>
  <c r="B11" i="7"/>
  <c r="B10" i="7"/>
  <c r="Z2" i="8"/>
  <c r="P13" i="8"/>
  <c r="B4" i="8" s="1"/>
  <c r="P4" i="8"/>
  <c r="B8" i="8"/>
  <c r="E8" i="8"/>
  <c r="P8" i="8"/>
  <c r="S8" i="8"/>
  <c r="B9" i="8"/>
  <c r="E9" i="8"/>
  <c r="P9" i="8"/>
  <c r="S9" i="8"/>
  <c r="F11" i="8"/>
  <c r="X9" i="8"/>
  <c r="H11" i="8"/>
  <c r="Y9" i="8"/>
  <c r="J11" i="8"/>
  <c r="Z9" i="8"/>
  <c r="L11" i="8"/>
  <c r="AA9" i="8"/>
  <c r="B10" i="8"/>
  <c r="D10" i="8"/>
  <c r="P10" i="8"/>
  <c r="X10" i="8"/>
  <c r="H12" i="8"/>
  <c r="Y10" i="8"/>
  <c r="J12" i="8"/>
  <c r="Z10" i="8"/>
  <c r="L12" i="8"/>
  <c r="AA10" i="8"/>
  <c r="B11" i="8"/>
  <c r="D11" i="8"/>
  <c r="G11" i="8"/>
  <c r="I11" i="8"/>
  <c r="K11" i="8"/>
  <c r="P11" i="8"/>
  <c r="G12" i="8"/>
  <c r="I12" i="8"/>
  <c r="K12" i="8"/>
  <c r="P17" i="8"/>
  <c r="Q17" i="8"/>
  <c r="R17" i="8"/>
  <c r="S17" i="8"/>
  <c r="T17" i="8"/>
  <c r="U17" i="8"/>
  <c r="V17" i="8"/>
  <c r="W17" i="8"/>
  <c r="X17" i="8"/>
  <c r="Y17" i="8"/>
  <c r="Z17" i="8"/>
  <c r="AA17" i="8"/>
  <c r="P18" i="8"/>
  <c r="Q18" i="8"/>
  <c r="R18" i="8"/>
  <c r="S18" i="8"/>
  <c r="T18" i="8"/>
  <c r="U18" i="8"/>
  <c r="V18" i="8"/>
  <c r="W18" i="8"/>
  <c r="X18" i="8"/>
  <c r="Y18" i="8"/>
  <c r="Z18" i="8"/>
  <c r="AA18" i="8"/>
  <c r="P19" i="8"/>
  <c r="Q19" i="8"/>
  <c r="R19" i="8"/>
  <c r="S19" i="8"/>
  <c r="T19" i="8"/>
  <c r="U19" i="8"/>
  <c r="V19" i="8"/>
  <c r="W19" i="8"/>
  <c r="X19" i="8"/>
  <c r="Y19" i="8"/>
  <c r="Z19" i="8"/>
  <c r="AA19" i="8"/>
  <c r="P20" i="8"/>
  <c r="Q20" i="8"/>
  <c r="R20" i="8"/>
  <c r="S20" i="8"/>
  <c r="T20" i="8"/>
  <c r="U20" i="8"/>
  <c r="V20" i="8"/>
  <c r="W20" i="8"/>
  <c r="X20" i="8"/>
  <c r="Y20" i="8"/>
  <c r="Z20" i="8"/>
  <c r="AA20" i="8"/>
  <c r="P21" i="8"/>
  <c r="Q21" i="8"/>
  <c r="R21" i="8"/>
  <c r="S21" i="8"/>
  <c r="T21" i="8"/>
  <c r="U21" i="8"/>
  <c r="V21" i="8"/>
  <c r="W21" i="8"/>
  <c r="X21" i="8"/>
  <c r="Y21" i="8"/>
  <c r="Z21" i="8"/>
  <c r="AA21" i="8"/>
  <c r="P22" i="8"/>
  <c r="Q22" i="8"/>
  <c r="R22" i="8"/>
  <c r="S22" i="8"/>
  <c r="T22" i="8"/>
  <c r="U22" i="8"/>
  <c r="V22" i="8"/>
  <c r="W22" i="8"/>
  <c r="X22" i="8"/>
  <c r="Y22" i="8"/>
  <c r="Z22" i="8"/>
  <c r="AA22" i="8"/>
  <c r="P23" i="8"/>
  <c r="Q23" i="8"/>
  <c r="R23" i="8"/>
  <c r="S23" i="8"/>
  <c r="T23" i="8"/>
  <c r="U23" i="8"/>
  <c r="V23" i="8"/>
  <c r="W23" i="8"/>
  <c r="X23" i="8"/>
  <c r="Y23" i="8"/>
  <c r="Z23" i="8"/>
  <c r="AA23" i="8"/>
  <c r="P24" i="8"/>
  <c r="Q24" i="8"/>
  <c r="R24" i="8"/>
  <c r="S24" i="8"/>
  <c r="T24" i="8"/>
  <c r="U24" i="8"/>
  <c r="V24" i="8"/>
  <c r="W24" i="8"/>
  <c r="X24" i="8"/>
  <c r="Y24" i="8"/>
  <c r="Z24" i="8"/>
  <c r="AA24" i="8"/>
  <c r="P25" i="8"/>
  <c r="Q25" i="8"/>
  <c r="R25" i="8"/>
  <c r="S25" i="8"/>
  <c r="T25" i="8"/>
  <c r="U25" i="8"/>
  <c r="V25" i="8"/>
  <c r="W25" i="8"/>
  <c r="X25" i="8"/>
  <c r="Y25" i="8"/>
  <c r="Z25" i="8"/>
  <c r="AA25" i="8"/>
  <c r="P26" i="8"/>
  <c r="Q26" i="8"/>
  <c r="R26" i="8"/>
  <c r="S26" i="8"/>
  <c r="T26" i="8"/>
  <c r="U26" i="8"/>
  <c r="V26" i="8"/>
  <c r="W26" i="8"/>
  <c r="X26" i="8"/>
  <c r="Y26" i="8"/>
  <c r="Z26" i="8"/>
  <c r="AA26" i="8"/>
  <c r="P27" i="8"/>
  <c r="Q27" i="8"/>
  <c r="R27" i="8"/>
  <c r="S27" i="8"/>
  <c r="T27" i="8"/>
  <c r="U27" i="8"/>
  <c r="V27" i="8"/>
  <c r="W27" i="8"/>
  <c r="X27" i="8"/>
  <c r="Y27" i="8"/>
  <c r="Z27" i="8"/>
  <c r="AA27" i="8"/>
  <c r="P28" i="8"/>
  <c r="Q28" i="8"/>
  <c r="R28" i="8"/>
  <c r="S28" i="8"/>
  <c r="T28" i="8"/>
  <c r="U28" i="8"/>
  <c r="V28" i="8"/>
  <c r="W28" i="8"/>
  <c r="X28" i="8"/>
  <c r="Y28" i="8"/>
  <c r="Z28" i="8"/>
  <c r="AA28" i="8"/>
  <c r="P29" i="8"/>
  <c r="Q29" i="8"/>
  <c r="R29" i="8"/>
  <c r="S29" i="8"/>
  <c r="T29" i="8"/>
  <c r="U29" i="8"/>
  <c r="V29" i="8"/>
  <c r="W29" i="8"/>
  <c r="X29" i="8"/>
  <c r="Y29" i="8"/>
  <c r="Z29" i="8"/>
  <c r="AA29" i="8"/>
  <c r="P30" i="8"/>
  <c r="Q30" i="8"/>
  <c r="R30" i="8"/>
  <c r="S30" i="8"/>
  <c r="T30" i="8"/>
  <c r="U30" i="8"/>
  <c r="V30" i="8"/>
  <c r="W30" i="8"/>
  <c r="X30" i="8"/>
  <c r="Y30" i="8"/>
  <c r="Z30" i="8"/>
  <c r="AA30" i="8"/>
  <c r="P31" i="8"/>
  <c r="Q31" i="8"/>
  <c r="R31" i="8"/>
  <c r="S31" i="8"/>
  <c r="T31" i="8"/>
  <c r="U31" i="8"/>
  <c r="V31" i="8"/>
  <c r="W31" i="8"/>
  <c r="X31" i="8"/>
  <c r="Y31" i="8"/>
  <c r="Z31" i="8"/>
  <c r="AA31" i="8"/>
  <c r="P32" i="8"/>
  <c r="Q32" i="8"/>
  <c r="R32" i="8"/>
  <c r="S32" i="8"/>
  <c r="T32" i="8"/>
  <c r="U32" i="8"/>
  <c r="V32" i="8"/>
  <c r="W32" i="8"/>
  <c r="X32" i="8"/>
  <c r="Y32" i="8"/>
  <c r="Z32" i="8"/>
  <c r="AA32" i="8"/>
  <c r="P33" i="8"/>
  <c r="Q33" i="8"/>
  <c r="R33" i="8"/>
  <c r="S33" i="8"/>
  <c r="T33" i="8"/>
  <c r="U33" i="8"/>
  <c r="V33" i="8"/>
  <c r="W33" i="8"/>
  <c r="X33" i="8"/>
  <c r="Y33" i="8"/>
  <c r="Z33" i="8"/>
  <c r="AA33" i="8"/>
  <c r="P34" i="8"/>
  <c r="Q34" i="8"/>
  <c r="R34" i="8"/>
  <c r="S34" i="8"/>
  <c r="T34" i="8"/>
  <c r="U34" i="8"/>
  <c r="V34" i="8"/>
  <c r="W34" i="8"/>
  <c r="X34" i="8"/>
  <c r="Y34" i="8"/>
  <c r="Z34" i="8"/>
  <c r="AA34" i="8"/>
  <c r="P35" i="8"/>
  <c r="Q35" i="8"/>
  <c r="R35" i="8"/>
  <c r="S35" i="8"/>
  <c r="T35" i="8"/>
  <c r="U35" i="8"/>
  <c r="V35" i="8"/>
  <c r="W35" i="8"/>
  <c r="X35" i="8"/>
  <c r="Y35" i="8"/>
  <c r="Z35" i="8"/>
  <c r="AA35" i="8"/>
  <c r="P36" i="8"/>
  <c r="Q36" i="8"/>
  <c r="R36" i="8"/>
  <c r="S36" i="8"/>
  <c r="T36" i="8"/>
  <c r="U36" i="8"/>
  <c r="V36" i="8"/>
  <c r="W36" i="8"/>
  <c r="X36" i="8"/>
  <c r="Y36" i="8"/>
  <c r="Z36" i="8"/>
  <c r="AA36" i="8"/>
  <c r="P37" i="8"/>
  <c r="Q37" i="8"/>
  <c r="R37" i="8"/>
  <c r="S37" i="8"/>
  <c r="T37" i="8"/>
  <c r="U37" i="8"/>
  <c r="V37" i="8"/>
  <c r="W37" i="8"/>
  <c r="X37" i="8"/>
  <c r="Y37" i="8"/>
  <c r="Z37" i="8"/>
  <c r="AA37" i="8"/>
  <c r="P38" i="8"/>
  <c r="Q38" i="8"/>
  <c r="R38" i="8"/>
  <c r="S38" i="8"/>
  <c r="T38" i="8"/>
  <c r="U38" i="8"/>
  <c r="V38" i="8"/>
  <c r="W38" i="8"/>
  <c r="X38" i="8"/>
  <c r="Y38" i="8"/>
  <c r="Z38" i="8"/>
  <c r="AA38" i="8"/>
  <c r="P39" i="8"/>
  <c r="Q39" i="8"/>
  <c r="R39" i="8"/>
  <c r="S39" i="8"/>
  <c r="T39" i="8"/>
  <c r="U39" i="8"/>
  <c r="V39" i="8"/>
  <c r="W39" i="8"/>
  <c r="X39" i="8"/>
  <c r="Y39" i="8"/>
  <c r="Z39" i="8"/>
  <c r="AA39" i="8"/>
  <c r="P40" i="8"/>
  <c r="Q40" i="8"/>
  <c r="R40" i="8"/>
  <c r="S40" i="8"/>
  <c r="T40" i="8"/>
  <c r="U40" i="8"/>
  <c r="V40" i="8"/>
  <c r="W40" i="8"/>
  <c r="X40" i="8"/>
  <c r="Y40" i="8"/>
  <c r="Z40" i="8"/>
  <c r="AA40" i="8"/>
  <c r="P41" i="8"/>
  <c r="Q41" i="8"/>
  <c r="R41" i="8"/>
  <c r="S41" i="8"/>
  <c r="T41" i="8"/>
  <c r="U41" i="8"/>
  <c r="V41" i="8"/>
  <c r="W41" i="8"/>
  <c r="X41" i="8"/>
  <c r="Y41" i="8"/>
  <c r="Z41" i="8"/>
  <c r="AA41" i="8"/>
  <c r="P42" i="8"/>
  <c r="Q42" i="8"/>
  <c r="R42" i="8"/>
  <c r="S42" i="8"/>
  <c r="T42" i="8"/>
  <c r="U42" i="8"/>
  <c r="V42" i="8"/>
  <c r="W42" i="8"/>
  <c r="X42" i="8"/>
  <c r="Y42" i="8"/>
  <c r="Z42" i="8"/>
  <c r="AA42" i="8"/>
  <c r="P43" i="8"/>
  <c r="Q43" i="8"/>
  <c r="R43" i="8"/>
  <c r="S43" i="8"/>
  <c r="T43" i="8"/>
  <c r="U43" i="8"/>
  <c r="V43" i="8"/>
  <c r="W43" i="8"/>
  <c r="X43" i="8"/>
  <c r="Y43" i="8"/>
  <c r="Z43" i="8"/>
  <c r="AA43" i="8"/>
  <c r="P44" i="8"/>
  <c r="Q44" i="8"/>
  <c r="R44" i="8"/>
  <c r="S44" i="8"/>
  <c r="T44" i="8"/>
  <c r="U44" i="8"/>
  <c r="V44" i="8"/>
  <c r="W44" i="8"/>
  <c r="X44" i="8"/>
  <c r="Y44" i="8"/>
  <c r="Z44" i="8"/>
  <c r="AA44" i="8"/>
  <c r="P45" i="8"/>
  <c r="Q45" i="8"/>
  <c r="R45" i="8"/>
  <c r="S45" i="8"/>
  <c r="T45" i="8"/>
  <c r="U45" i="8"/>
  <c r="V45" i="8"/>
  <c r="W45" i="8"/>
  <c r="X45" i="8"/>
  <c r="Y45" i="8"/>
  <c r="Z45" i="8"/>
  <c r="AA45" i="8"/>
  <c r="P46" i="8"/>
  <c r="R46" i="8"/>
  <c r="S46" i="8"/>
  <c r="T46" i="8"/>
  <c r="U46" i="8"/>
  <c r="V46" i="8"/>
  <c r="W46" i="8"/>
  <c r="X46" i="8"/>
  <c r="Y46" i="8"/>
  <c r="Z46" i="8"/>
  <c r="AA46" i="8"/>
  <c r="P47" i="8"/>
  <c r="R47" i="8"/>
  <c r="T47" i="8"/>
  <c r="V47" i="8"/>
  <c r="W47" i="8"/>
  <c r="Y47" i="8"/>
  <c r="AA47" i="8"/>
  <c r="AE51" i="8"/>
  <c r="AE52" i="8"/>
  <c r="P53" i="8" s="1"/>
  <c r="AK63" i="8"/>
  <c r="AF51" i="8"/>
  <c r="AF52" i="8" s="1"/>
  <c r="Q53" i="8" s="1"/>
  <c r="AG51" i="8"/>
  <c r="AG52" i="8" s="1"/>
  <c r="R53" i="8" s="1"/>
  <c r="AH51" i="8"/>
  <c r="AH52" i="8" s="1"/>
  <c r="S53" i="8" s="1"/>
  <c r="AI51" i="8"/>
  <c r="AI52" i="8" s="1"/>
  <c r="T53" i="8" s="1"/>
  <c r="AJ51" i="8"/>
  <c r="AJ52" i="8" s="1"/>
  <c r="U53" i="8" s="1"/>
  <c r="AK51" i="8"/>
  <c r="AK52" i="8" s="1"/>
  <c r="V53" i="8" s="1"/>
  <c r="AL51" i="8"/>
  <c r="AL52" i="8" s="1"/>
  <c r="W53" i="8" s="1"/>
  <c r="AM51" i="8"/>
  <c r="AM52" i="8" s="1"/>
  <c r="X53" i="8" s="1"/>
  <c r="AN51" i="8"/>
  <c r="AN52" i="8" s="1"/>
  <c r="Y53" i="8" s="1"/>
  <c r="AO51" i="8"/>
  <c r="AO52" i="8" s="1"/>
  <c r="Z53" i="8" s="1"/>
  <c r="AP51" i="8"/>
  <c r="AP52" i="8" s="1"/>
  <c r="AA53" i="8" s="1"/>
  <c r="AP54" i="8"/>
  <c r="AP55" i="8"/>
  <c r="AA55" i="8" s="1"/>
  <c r="AA54" i="8" s="1"/>
  <c r="AC49" i="8"/>
  <c r="AE54" i="8"/>
  <c r="AE55" i="8"/>
  <c r="P55" i="8" s="1"/>
  <c r="AF54" i="8"/>
  <c r="AF55" i="8" s="1"/>
  <c r="Q55" i="8" s="1"/>
  <c r="Q54" i="8" s="1"/>
  <c r="AG54" i="8"/>
  <c r="AG55" i="8" s="1"/>
  <c r="R55" i="8" s="1"/>
  <c r="R54" i="8" s="1"/>
  <c r="AH54" i="8"/>
  <c r="AH55" i="8" s="1"/>
  <c r="S55" i="8" s="1"/>
  <c r="S54" i="8" s="1"/>
  <c r="AI54" i="8"/>
  <c r="AI55" i="8" s="1"/>
  <c r="T55" i="8" s="1"/>
  <c r="T54" i="8" s="1"/>
  <c r="AJ54" i="8"/>
  <c r="AJ55" i="8" s="1"/>
  <c r="U55" i="8" s="1"/>
  <c r="U54" i="8" s="1"/>
  <c r="AK54" i="8"/>
  <c r="AK55" i="8" s="1"/>
  <c r="V55" i="8" s="1"/>
  <c r="V54" i="8" s="1"/>
  <c r="AL54" i="8"/>
  <c r="AL55" i="8" s="1"/>
  <c r="W55" i="8" s="1"/>
  <c r="W54" i="8" s="1"/>
  <c r="AM54" i="8"/>
  <c r="AM55" i="8" s="1"/>
  <c r="X55" i="8" s="1"/>
  <c r="X54" i="8" s="1"/>
  <c r="AN54" i="8"/>
  <c r="AN55" i="8" s="1"/>
  <c r="Y55" i="8" s="1"/>
  <c r="Y54" i="8" s="1"/>
  <c r="AO54" i="8"/>
  <c r="AO55" i="8" s="1"/>
  <c r="Z55" i="8" s="1"/>
  <c r="Z54" i="8" s="1"/>
  <c r="AD66" i="8"/>
  <c r="AE66" i="8"/>
  <c r="AF66" i="8" s="1"/>
  <c r="AD67" i="8"/>
  <c r="AD68" i="8" s="1"/>
  <c r="AE67" i="8"/>
  <c r="AF67" i="8"/>
  <c r="AE68" i="8"/>
  <c r="AE69" i="8"/>
  <c r="Z70" i="8"/>
  <c r="AE70" i="8"/>
  <c r="AE71" i="8"/>
  <c r="AE72" i="8"/>
  <c r="AE73" i="8"/>
  <c r="AE74" i="8"/>
  <c r="AE75" i="8"/>
  <c r="AE76" i="8"/>
  <c r="AE77" i="8"/>
  <c r="AE78" i="8"/>
  <c r="AE79" i="8"/>
  <c r="AE80" i="8"/>
  <c r="AE81" i="8"/>
  <c r="AE82" i="8"/>
  <c r="AE83" i="8"/>
  <c r="AE84" i="8"/>
  <c r="AE85" i="8"/>
  <c r="AE86" i="8"/>
  <c r="AE87" i="8"/>
  <c r="AE88" i="8"/>
  <c r="AE89" i="8"/>
  <c r="AE90" i="8"/>
  <c r="AE91" i="8"/>
  <c r="AE92" i="8"/>
  <c r="AE93" i="8"/>
  <c r="AE94" i="8"/>
  <c r="AE95" i="8"/>
  <c r="AE96" i="8"/>
  <c r="AE97" i="8"/>
  <c r="AE98" i="8"/>
  <c r="AE99" i="8"/>
  <c r="AE100" i="8"/>
  <c r="AE101" i="8"/>
  <c r="AE102" i="8"/>
  <c r="AE103" i="8"/>
  <c r="AE104" i="8"/>
  <c r="AE105" i="8"/>
  <c r="AE106" i="8"/>
  <c r="AE107" i="8"/>
  <c r="AE108" i="8"/>
  <c r="AE109" i="8"/>
  <c r="AE110" i="8"/>
  <c r="AE111" i="8"/>
  <c r="AE112" i="8"/>
  <c r="AE113" i="8"/>
  <c r="AE114" i="8"/>
  <c r="AE115" i="8"/>
  <c r="AE116" i="8"/>
  <c r="AE117" i="8"/>
  <c r="AE118" i="8"/>
  <c r="AE119" i="8"/>
  <c r="AE120" i="8"/>
  <c r="AE121" i="8"/>
  <c r="AE122" i="8"/>
  <c r="AE123" i="8"/>
  <c r="AE124" i="8"/>
  <c r="AE125" i="8"/>
  <c r="AE126" i="8"/>
  <c r="AE127" i="8"/>
  <c r="AE128" i="8"/>
  <c r="AE129" i="8"/>
  <c r="AE130" i="8"/>
  <c r="AE131" i="8"/>
  <c r="AE132" i="8"/>
  <c r="AE133" i="8"/>
  <c r="AE134" i="8"/>
  <c r="AE135" i="8"/>
  <c r="AE136" i="8"/>
  <c r="AE137" i="8"/>
  <c r="AE138" i="8"/>
  <c r="AE139" i="8"/>
  <c r="AE140" i="8"/>
  <c r="AE141" i="8"/>
  <c r="AE142" i="8"/>
  <c r="AE143" i="8"/>
  <c r="AE144" i="8"/>
  <c r="AE145" i="8"/>
  <c r="AE146" i="8"/>
  <c r="AE147" i="8"/>
  <c r="AE148" i="8"/>
  <c r="AE149" i="8"/>
  <c r="AE150" i="8"/>
  <c r="AE151" i="8"/>
  <c r="AE152" i="8"/>
  <c r="AE153" i="8"/>
  <c r="AE154" i="8"/>
  <c r="AE155" i="8"/>
  <c r="AE156" i="8"/>
  <c r="AE157" i="8"/>
  <c r="AE158" i="8"/>
  <c r="AE159" i="8"/>
  <c r="AE160" i="8"/>
  <c r="AE161" i="8"/>
  <c r="AE162" i="8"/>
  <c r="AE163" i="8"/>
  <c r="AE164" i="8"/>
  <c r="AE165" i="8"/>
  <c r="AE166" i="8"/>
  <c r="AE167" i="8"/>
  <c r="AE168" i="8"/>
  <c r="AE169" i="8"/>
  <c r="AE170" i="8"/>
  <c r="AE171" i="8"/>
  <c r="AE172" i="8"/>
  <c r="AE173" i="8"/>
  <c r="AE174" i="8"/>
  <c r="AE175" i="8"/>
  <c r="AE176" i="8"/>
  <c r="AE177" i="8"/>
  <c r="AE178" i="8"/>
  <c r="AE179" i="8"/>
  <c r="AE180" i="8"/>
  <c r="AE181" i="8"/>
  <c r="AE182" i="8"/>
  <c r="AE183" i="8"/>
  <c r="AE184" i="8"/>
  <c r="AE185" i="8"/>
  <c r="AE186" i="8"/>
  <c r="AE187" i="8"/>
  <c r="AE188" i="8"/>
  <c r="AE189" i="8"/>
  <c r="AE190" i="8"/>
  <c r="AE191" i="8"/>
  <c r="AE192" i="8"/>
  <c r="AE193" i="8"/>
  <c r="AE194" i="8"/>
  <c r="AE195" i="8"/>
  <c r="AE196" i="8"/>
  <c r="AE197" i="8"/>
  <c r="AE198" i="8"/>
  <c r="AE199" i="8"/>
  <c r="AE200" i="8"/>
  <c r="AE201" i="8"/>
  <c r="AE202" i="8"/>
  <c r="AE203" i="8"/>
  <c r="AE204" i="8"/>
  <c r="AE205" i="8"/>
  <c r="AE206" i="8"/>
  <c r="AE207" i="8"/>
  <c r="AE208" i="8"/>
  <c r="AE209" i="8"/>
  <c r="AE210" i="8"/>
  <c r="AE211" i="8"/>
  <c r="AE212" i="8"/>
  <c r="AE213" i="8"/>
  <c r="AE214" i="8"/>
  <c r="AE215" i="8"/>
  <c r="AE216" i="8"/>
  <c r="AE217" i="8"/>
  <c r="AE218" i="8"/>
  <c r="AE219" i="8"/>
  <c r="AE220" i="8"/>
  <c r="AE221" i="8"/>
  <c r="AE222" i="8"/>
  <c r="AE223" i="8"/>
  <c r="AE224" i="8"/>
  <c r="AE225" i="8"/>
  <c r="AE226" i="8"/>
  <c r="AE227" i="8"/>
  <c r="AE228" i="8"/>
  <c r="AE229" i="8"/>
  <c r="AE230" i="8"/>
  <c r="AE231" i="8"/>
  <c r="AE232" i="8"/>
  <c r="AE233" i="8"/>
  <c r="AE234" i="8"/>
  <c r="AE235" i="8"/>
  <c r="AE236" i="8"/>
  <c r="AE237" i="8"/>
  <c r="AE238" i="8"/>
  <c r="AE239" i="8"/>
  <c r="AE240" i="8"/>
  <c r="AE241" i="8"/>
  <c r="AE242" i="8"/>
  <c r="AE243" i="8"/>
  <c r="AE244" i="8"/>
  <c r="AE245" i="8"/>
  <c r="AE246" i="8"/>
  <c r="AE247" i="8"/>
  <c r="AE248" i="8"/>
  <c r="AE249" i="8"/>
  <c r="AE250" i="8"/>
  <c r="AE251" i="8"/>
  <c r="AE252" i="8"/>
  <c r="AE253" i="8"/>
  <c r="AE254" i="8"/>
  <c r="AE255" i="8"/>
  <c r="AE256" i="8"/>
  <c r="AE257" i="8"/>
  <c r="AE258" i="8"/>
  <c r="AE259" i="8"/>
  <c r="AE260" i="8"/>
  <c r="AE261" i="8"/>
  <c r="AE262" i="8"/>
  <c r="AE263" i="8"/>
  <c r="AE264" i="8"/>
  <c r="AE265" i="8"/>
  <c r="AE266" i="8"/>
  <c r="AE267" i="8"/>
  <c r="AE268" i="8"/>
  <c r="AE269" i="8"/>
  <c r="AE270" i="8"/>
  <c r="AE271" i="8"/>
  <c r="AE272" i="8"/>
  <c r="AE273" i="8"/>
  <c r="AE274" i="8"/>
  <c r="AE275" i="8"/>
  <c r="AE276" i="8"/>
  <c r="AE277" i="8"/>
  <c r="AE278" i="8"/>
  <c r="AE279" i="8"/>
  <c r="AE280" i="8"/>
  <c r="AE281" i="8"/>
  <c r="AE282" i="8"/>
  <c r="AE283" i="8"/>
  <c r="AE284" i="8"/>
  <c r="AE285" i="8"/>
  <c r="AE286" i="8"/>
  <c r="AE287" i="8"/>
  <c r="AE288" i="8"/>
  <c r="AE289" i="8"/>
  <c r="AE290" i="8"/>
  <c r="AE291" i="8"/>
  <c r="AE292" i="8"/>
  <c r="AE293" i="8"/>
  <c r="AE294" i="8"/>
  <c r="AE295" i="8"/>
  <c r="AE296" i="8"/>
  <c r="AE297" i="8"/>
  <c r="AE298" i="8"/>
  <c r="AE299" i="8"/>
  <c r="AE300" i="8"/>
  <c r="AE301" i="8"/>
  <c r="AE302" i="8"/>
  <c r="AE303" i="8"/>
  <c r="AE304" i="8"/>
  <c r="AE305" i="8"/>
  <c r="AE306" i="8"/>
  <c r="AE307" i="8"/>
  <c r="AE308" i="8"/>
  <c r="AE309" i="8"/>
  <c r="AE310" i="8"/>
  <c r="AE311" i="8"/>
  <c r="AE312" i="8"/>
  <c r="AE313" i="8"/>
  <c r="AE314" i="8"/>
  <c r="AE315" i="8"/>
  <c r="AE316" i="8"/>
  <c r="AE317" i="8"/>
  <c r="AE318" i="8"/>
  <c r="AE319" i="8"/>
  <c r="AE320" i="8"/>
  <c r="AE321" i="8"/>
  <c r="AE322" i="8"/>
  <c r="AE323" i="8"/>
  <c r="AE324" i="8"/>
  <c r="AE325" i="8"/>
  <c r="AE326" i="8"/>
  <c r="AE327" i="8"/>
  <c r="AE328" i="8"/>
  <c r="AE329" i="8"/>
  <c r="AE330" i="8"/>
  <c r="AE331" i="8"/>
  <c r="AE332" i="8"/>
  <c r="AE333" i="8"/>
  <c r="AE334" i="8"/>
  <c r="AE335" i="8"/>
  <c r="AE336" i="8"/>
  <c r="AE337" i="8"/>
  <c r="AE338" i="8"/>
  <c r="AE339" i="8"/>
  <c r="AE340" i="8"/>
  <c r="AE341" i="8"/>
  <c r="AE342" i="8"/>
  <c r="AE343" i="8"/>
  <c r="AE344" i="8"/>
  <c r="AE345" i="8"/>
  <c r="AE346" i="8"/>
  <c r="AE347" i="8"/>
  <c r="AE348" i="8"/>
  <c r="AE349" i="8"/>
  <c r="AE350" i="8"/>
  <c r="AE351" i="8"/>
  <c r="AE352" i="8"/>
  <c r="AE353" i="8"/>
  <c r="AE354" i="8"/>
  <c r="AE355" i="8"/>
  <c r="AE356" i="8"/>
  <c r="AE357" i="8"/>
  <c r="AE358" i="8"/>
  <c r="AE359" i="8"/>
  <c r="AE360" i="8"/>
  <c r="AE361" i="8"/>
  <c r="AE362" i="8"/>
  <c r="AE363" i="8"/>
  <c r="AE364" i="8"/>
  <c r="AE365" i="8"/>
  <c r="AE366" i="8"/>
  <c r="AE367" i="8"/>
  <c r="AE368" i="8"/>
  <c r="AE369" i="8"/>
  <c r="AE370" i="8"/>
  <c r="AE371" i="8"/>
  <c r="AE372" i="8"/>
  <c r="AE373" i="8"/>
  <c r="AE374" i="8"/>
  <c r="AE375" i="8"/>
  <c r="AE376" i="8"/>
  <c r="AE377" i="8"/>
  <c r="AE378" i="8"/>
  <c r="AE379" i="8"/>
  <c r="AE380" i="8"/>
  <c r="AE381" i="8"/>
  <c r="AE382" i="8"/>
  <c r="AE383" i="8"/>
  <c r="AE384" i="8"/>
  <c r="AE385" i="8"/>
  <c r="AE386" i="8"/>
  <c r="AE387" i="8"/>
  <c r="AE388" i="8"/>
  <c r="AE389" i="8"/>
  <c r="AE390" i="8"/>
  <c r="AE391" i="8"/>
  <c r="AE392" i="8"/>
  <c r="AE393" i="8"/>
  <c r="AE394" i="8"/>
  <c r="AE395" i="8"/>
  <c r="AE396" i="8"/>
  <c r="AE397" i="8"/>
  <c r="AE398" i="8"/>
  <c r="AE399" i="8"/>
  <c r="AE400" i="8"/>
  <c r="AE401" i="8"/>
  <c r="AE402" i="8"/>
  <c r="AE403" i="8"/>
  <c r="AE404" i="8"/>
  <c r="AE405" i="8"/>
  <c r="AE406" i="8"/>
  <c r="AE407" i="8"/>
  <c r="AE408" i="8"/>
  <c r="AE409" i="8"/>
  <c r="AE410" i="8"/>
  <c r="AE411" i="8"/>
  <c r="AE412" i="8"/>
  <c r="AE413" i="8"/>
  <c r="AE414" i="8"/>
  <c r="AE415" i="8"/>
  <c r="AE416" i="8"/>
  <c r="AE417" i="8"/>
  <c r="AE418" i="8"/>
  <c r="AE419" i="8"/>
  <c r="AE420" i="8"/>
  <c r="AE421" i="8"/>
  <c r="AE422" i="8"/>
  <c r="AE423" i="8"/>
  <c r="AE424" i="8"/>
  <c r="AE425" i="8"/>
  <c r="AE426" i="8"/>
  <c r="AE427" i="8"/>
  <c r="AE428" i="8"/>
  <c r="AE429" i="8"/>
  <c r="AE430" i="8"/>
  <c r="AE431" i="8"/>
  <c r="N40" i="7"/>
  <c r="N41" i="7" s="1"/>
  <c r="P13" i="7"/>
  <c r="B4" i="7" s="1"/>
  <c r="P4" i="7"/>
  <c r="P8" i="7"/>
  <c r="S8" i="7"/>
  <c r="P9" i="7"/>
  <c r="S9" i="7"/>
  <c r="X9" i="7"/>
  <c r="Y9" i="7"/>
  <c r="Z9" i="7"/>
  <c r="AA9" i="7"/>
  <c r="P10" i="7"/>
  <c r="X10" i="7"/>
  <c r="Y10" i="7"/>
  <c r="Z10" i="7"/>
  <c r="AA10" i="7"/>
  <c r="P11" i="7"/>
  <c r="P17" i="7"/>
  <c r="Q17" i="7"/>
  <c r="R17" i="7"/>
  <c r="S17" i="7"/>
  <c r="T17" i="7"/>
  <c r="U17" i="7"/>
  <c r="V17" i="7"/>
  <c r="W17" i="7"/>
  <c r="X17" i="7"/>
  <c r="Y17" i="7"/>
  <c r="Z17" i="7"/>
  <c r="AA17" i="7"/>
  <c r="P18" i="7"/>
  <c r="Q18" i="7"/>
  <c r="R18" i="7"/>
  <c r="S18" i="7"/>
  <c r="T18" i="7"/>
  <c r="U18" i="7"/>
  <c r="V18" i="7"/>
  <c r="W18" i="7"/>
  <c r="X18" i="7"/>
  <c r="Y18" i="7"/>
  <c r="Z18" i="7"/>
  <c r="AA18" i="7"/>
  <c r="P19" i="7"/>
  <c r="Q19" i="7"/>
  <c r="R19" i="7"/>
  <c r="S19" i="7"/>
  <c r="T19" i="7"/>
  <c r="U19" i="7"/>
  <c r="V19" i="7"/>
  <c r="W19" i="7"/>
  <c r="X19" i="7"/>
  <c r="Y19" i="7"/>
  <c r="Z19" i="7"/>
  <c r="AA19" i="7"/>
  <c r="P20" i="7"/>
  <c r="Q20" i="7"/>
  <c r="R20" i="7"/>
  <c r="S20" i="7"/>
  <c r="T20" i="7"/>
  <c r="U20" i="7"/>
  <c r="V20" i="7"/>
  <c r="W20" i="7"/>
  <c r="X20" i="7"/>
  <c r="Y20" i="7"/>
  <c r="Z20" i="7"/>
  <c r="AA20" i="7"/>
  <c r="P21" i="7"/>
  <c r="Q21" i="7"/>
  <c r="R21" i="7"/>
  <c r="S21" i="7"/>
  <c r="T21" i="7"/>
  <c r="U21" i="7"/>
  <c r="V21" i="7"/>
  <c r="W21" i="7"/>
  <c r="X21" i="7"/>
  <c r="Y21" i="7"/>
  <c r="Z21" i="7"/>
  <c r="AA21" i="7"/>
  <c r="P22" i="7"/>
  <c r="Q22" i="7"/>
  <c r="R22" i="7"/>
  <c r="S22" i="7"/>
  <c r="T22" i="7"/>
  <c r="U22" i="7"/>
  <c r="V22" i="7"/>
  <c r="W22" i="7"/>
  <c r="X22" i="7"/>
  <c r="Y22" i="7"/>
  <c r="Z22" i="7"/>
  <c r="AA22" i="7"/>
  <c r="P23" i="7"/>
  <c r="Q23" i="7"/>
  <c r="R23" i="7"/>
  <c r="S23" i="7"/>
  <c r="T23" i="7"/>
  <c r="U23" i="7"/>
  <c r="V23" i="7"/>
  <c r="W23" i="7"/>
  <c r="X23" i="7"/>
  <c r="Y23" i="7"/>
  <c r="Z23" i="7"/>
  <c r="AA23" i="7"/>
  <c r="P24" i="7"/>
  <c r="Q24" i="7"/>
  <c r="R24" i="7"/>
  <c r="S24" i="7"/>
  <c r="T24" i="7"/>
  <c r="U24" i="7"/>
  <c r="V24" i="7"/>
  <c r="W24" i="7"/>
  <c r="X24" i="7"/>
  <c r="Y24" i="7"/>
  <c r="Z24" i="7"/>
  <c r="AA24" i="7"/>
  <c r="P25" i="7"/>
  <c r="Q25" i="7"/>
  <c r="R25" i="7"/>
  <c r="S25" i="7"/>
  <c r="T25" i="7"/>
  <c r="U25" i="7"/>
  <c r="V25" i="7"/>
  <c r="W25" i="7"/>
  <c r="X25" i="7"/>
  <c r="Y25" i="7"/>
  <c r="Z25" i="7"/>
  <c r="AA25" i="7"/>
  <c r="P26" i="7"/>
  <c r="Q26" i="7"/>
  <c r="R26" i="7"/>
  <c r="S26" i="7"/>
  <c r="T26" i="7"/>
  <c r="U26" i="7"/>
  <c r="V26" i="7"/>
  <c r="W26" i="7"/>
  <c r="X26" i="7"/>
  <c r="Y26" i="7"/>
  <c r="Z26" i="7"/>
  <c r="AA26" i="7"/>
  <c r="P27" i="7"/>
  <c r="Q27" i="7"/>
  <c r="R27" i="7"/>
  <c r="S27" i="7"/>
  <c r="T27" i="7"/>
  <c r="U27" i="7"/>
  <c r="V27" i="7"/>
  <c r="W27" i="7"/>
  <c r="X27" i="7"/>
  <c r="Y27" i="7"/>
  <c r="Z27" i="7"/>
  <c r="AA27" i="7"/>
  <c r="P28" i="7"/>
  <c r="Q28" i="7"/>
  <c r="R28" i="7"/>
  <c r="S28" i="7"/>
  <c r="T28" i="7"/>
  <c r="U28" i="7"/>
  <c r="V28" i="7"/>
  <c r="W28" i="7"/>
  <c r="X28" i="7"/>
  <c r="Y28" i="7"/>
  <c r="Z28" i="7"/>
  <c r="AA28" i="7"/>
  <c r="P29" i="7"/>
  <c r="Q29" i="7"/>
  <c r="R29" i="7"/>
  <c r="S29" i="7"/>
  <c r="T29" i="7"/>
  <c r="U29" i="7"/>
  <c r="V29" i="7"/>
  <c r="W29" i="7"/>
  <c r="X29" i="7"/>
  <c r="Y29" i="7"/>
  <c r="Z29" i="7"/>
  <c r="AA29" i="7"/>
  <c r="P30" i="7"/>
  <c r="Q30" i="7"/>
  <c r="R30" i="7"/>
  <c r="S30" i="7"/>
  <c r="T30" i="7"/>
  <c r="U30" i="7"/>
  <c r="V30" i="7"/>
  <c r="W30" i="7"/>
  <c r="X30" i="7"/>
  <c r="Y30" i="7"/>
  <c r="Z30" i="7"/>
  <c r="AA30" i="7"/>
  <c r="P31" i="7"/>
  <c r="Q31" i="7"/>
  <c r="R31" i="7"/>
  <c r="S31" i="7"/>
  <c r="T31" i="7"/>
  <c r="U31" i="7"/>
  <c r="V31" i="7"/>
  <c r="W31" i="7"/>
  <c r="X31" i="7"/>
  <c r="Y31" i="7"/>
  <c r="Z31" i="7"/>
  <c r="AA31" i="7"/>
  <c r="P32" i="7"/>
  <c r="Q32" i="7"/>
  <c r="R32" i="7"/>
  <c r="S32" i="7"/>
  <c r="T32" i="7"/>
  <c r="U32" i="7"/>
  <c r="V32" i="7"/>
  <c r="W32" i="7"/>
  <c r="X32" i="7"/>
  <c r="Y32" i="7"/>
  <c r="Z32" i="7"/>
  <c r="AA32" i="7"/>
  <c r="P33" i="7"/>
  <c r="Q33" i="7"/>
  <c r="R33" i="7"/>
  <c r="S33" i="7"/>
  <c r="T33" i="7"/>
  <c r="U33" i="7"/>
  <c r="V33" i="7"/>
  <c r="W33" i="7"/>
  <c r="X33" i="7"/>
  <c r="Y33" i="7"/>
  <c r="Z33" i="7"/>
  <c r="AA33" i="7"/>
  <c r="P34" i="7"/>
  <c r="Q34" i="7"/>
  <c r="R34" i="7"/>
  <c r="S34" i="7"/>
  <c r="T34" i="7"/>
  <c r="U34" i="7"/>
  <c r="V34" i="7"/>
  <c r="W34" i="7"/>
  <c r="X34" i="7"/>
  <c r="Y34" i="7"/>
  <c r="Z34" i="7"/>
  <c r="AA34" i="7"/>
  <c r="P35" i="7"/>
  <c r="Q35" i="7"/>
  <c r="R35" i="7"/>
  <c r="S35" i="7"/>
  <c r="T35" i="7"/>
  <c r="U35" i="7"/>
  <c r="V35" i="7"/>
  <c r="W35" i="7"/>
  <c r="X35" i="7"/>
  <c r="Y35" i="7"/>
  <c r="Z35" i="7"/>
  <c r="AA35" i="7"/>
  <c r="P36" i="7"/>
  <c r="Q36" i="7"/>
  <c r="R36" i="7"/>
  <c r="S36" i="7"/>
  <c r="T36" i="7"/>
  <c r="U36" i="7"/>
  <c r="V36" i="7"/>
  <c r="W36" i="7"/>
  <c r="X36" i="7"/>
  <c r="Y36" i="7"/>
  <c r="Z36" i="7"/>
  <c r="AA36" i="7"/>
  <c r="P37" i="7"/>
  <c r="Q37" i="7"/>
  <c r="R37" i="7"/>
  <c r="S37" i="7"/>
  <c r="T37" i="7"/>
  <c r="U37" i="7"/>
  <c r="V37" i="7"/>
  <c r="W37" i="7"/>
  <c r="X37" i="7"/>
  <c r="Y37" i="7"/>
  <c r="Z37" i="7"/>
  <c r="AA37" i="7"/>
  <c r="P38" i="7"/>
  <c r="Q38" i="7"/>
  <c r="R38" i="7"/>
  <c r="S38" i="7"/>
  <c r="T38" i="7"/>
  <c r="U38" i="7"/>
  <c r="V38" i="7"/>
  <c r="W38" i="7"/>
  <c r="X38" i="7"/>
  <c r="Y38" i="7"/>
  <c r="Z38" i="7"/>
  <c r="AA38" i="7"/>
  <c r="P39" i="7"/>
  <c r="Q39" i="7"/>
  <c r="R39" i="7"/>
  <c r="S39" i="7"/>
  <c r="T39" i="7"/>
  <c r="U39" i="7"/>
  <c r="V39" i="7"/>
  <c r="W39" i="7"/>
  <c r="X39" i="7"/>
  <c r="Y39" i="7"/>
  <c r="Z39" i="7"/>
  <c r="AA39" i="7"/>
  <c r="P40" i="7"/>
  <c r="Q40" i="7"/>
  <c r="R40" i="7"/>
  <c r="S40" i="7"/>
  <c r="T40" i="7"/>
  <c r="U40" i="7"/>
  <c r="V40" i="7"/>
  <c r="W40" i="7"/>
  <c r="X40" i="7"/>
  <c r="Y40" i="7"/>
  <c r="Z40" i="7"/>
  <c r="AA40" i="7"/>
  <c r="P41" i="7"/>
  <c r="Q41" i="7"/>
  <c r="R41" i="7"/>
  <c r="S41" i="7"/>
  <c r="T41" i="7"/>
  <c r="U41" i="7"/>
  <c r="V41" i="7"/>
  <c r="W41" i="7"/>
  <c r="X41" i="7"/>
  <c r="Y41" i="7"/>
  <c r="Z41" i="7"/>
  <c r="AA41" i="7"/>
  <c r="P42" i="7"/>
  <c r="Q42" i="7"/>
  <c r="R42" i="7"/>
  <c r="S42" i="7"/>
  <c r="T42" i="7"/>
  <c r="U42" i="7"/>
  <c r="V42" i="7"/>
  <c r="W42" i="7"/>
  <c r="X42" i="7"/>
  <c r="Y42" i="7"/>
  <c r="Z42" i="7"/>
  <c r="AA42" i="7"/>
  <c r="P43" i="7"/>
  <c r="Q43" i="7"/>
  <c r="AF54" i="7" s="1"/>
  <c r="AF55" i="7" s="1"/>
  <c r="Q55" i="7" s="1"/>
  <c r="Q54" i="7" s="1"/>
  <c r="R43" i="7"/>
  <c r="S43" i="7"/>
  <c r="T43" i="7"/>
  <c r="U43" i="7"/>
  <c r="V43" i="7"/>
  <c r="W43" i="7"/>
  <c r="X43" i="7"/>
  <c r="Y43" i="7"/>
  <c r="Z43" i="7"/>
  <c r="AA43" i="7"/>
  <c r="P44" i="7"/>
  <c r="Q44" i="7"/>
  <c r="R44" i="7"/>
  <c r="S44" i="7"/>
  <c r="AH54" i="7" s="1"/>
  <c r="AH55" i="7" s="1"/>
  <c r="S55" i="7" s="1"/>
  <c r="S54" i="7" s="1"/>
  <c r="T44" i="7"/>
  <c r="U44" i="7"/>
  <c r="V44" i="7"/>
  <c r="W44" i="7"/>
  <c r="X44" i="7"/>
  <c r="Y44" i="7"/>
  <c r="Z44" i="7"/>
  <c r="AA44" i="7"/>
  <c r="P45" i="7"/>
  <c r="R45" i="7"/>
  <c r="S45" i="7"/>
  <c r="T45" i="7"/>
  <c r="U45" i="7"/>
  <c r="V45" i="7"/>
  <c r="W45" i="7"/>
  <c r="X45" i="7"/>
  <c r="Y45" i="7"/>
  <c r="Z45" i="7"/>
  <c r="AA45" i="7"/>
  <c r="P46" i="7"/>
  <c r="AE54" i="7" s="1"/>
  <c r="AE55" i="7" s="1"/>
  <c r="P55" i="7" s="1"/>
  <c r="R46" i="7"/>
  <c r="S46" i="7"/>
  <c r="T46" i="7"/>
  <c r="U46" i="7"/>
  <c r="V46" i="7"/>
  <c r="W46" i="7"/>
  <c r="X46" i="7"/>
  <c r="Y46" i="7"/>
  <c r="Z46" i="7"/>
  <c r="AA46" i="7"/>
  <c r="P47" i="7"/>
  <c r="R47" i="7"/>
  <c r="T47" i="7"/>
  <c r="V47" i="7"/>
  <c r="W47" i="7"/>
  <c r="Y47" i="7"/>
  <c r="AA47" i="7"/>
  <c r="AE51" i="7"/>
  <c r="AE52" i="7" s="1"/>
  <c r="P53" i="7" s="1"/>
  <c r="AK63" i="7"/>
  <c r="AF51" i="7"/>
  <c r="AF52" i="7" s="1"/>
  <c r="Q53" i="7" s="1"/>
  <c r="AG51" i="7"/>
  <c r="AG52" i="7"/>
  <c r="R53" i="7" s="1"/>
  <c r="AG54" i="7"/>
  <c r="AG55" i="7" s="1"/>
  <c r="R55" i="7" s="1"/>
  <c r="R54" i="7" s="1"/>
  <c r="AH51" i="7"/>
  <c r="AH52" i="7" s="1"/>
  <c r="S53" i="7" s="1"/>
  <c r="AI51" i="7"/>
  <c r="AI52" i="7"/>
  <c r="T53" i="7" s="1"/>
  <c r="AJ51" i="7"/>
  <c r="AJ52" i="7"/>
  <c r="U53" i="7" s="1"/>
  <c r="AK51" i="7"/>
  <c r="AK52" i="7"/>
  <c r="V53" i="7" s="1"/>
  <c r="AL51" i="7"/>
  <c r="AL52" i="7"/>
  <c r="W53" i="7" s="1"/>
  <c r="AM51" i="7"/>
  <c r="AM52" i="7"/>
  <c r="X53" i="7" s="1"/>
  <c r="AN51" i="7"/>
  <c r="AN52" i="7"/>
  <c r="Y53" i="7" s="1"/>
  <c r="AO51" i="7"/>
  <c r="AO52" i="7"/>
  <c r="Z53" i="7" s="1"/>
  <c r="AP51" i="7"/>
  <c r="AP52" i="7"/>
  <c r="AA53" i="7" s="1"/>
  <c r="AC49" i="7"/>
  <c r="AI54" i="7"/>
  <c r="AI55" i="7"/>
  <c r="T55" i="7" s="1"/>
  <c r="T54" i="7" s="1"/>
  <c r="AJ54" i="7"/>
  <c r="AJ55" i="7"/>
  <c r="U55" i="7" s="1"/>
  <c r="U54" i="7" s="1"/>
  <c r="AK54" i="7"/>
  <c r="AK55" i="7"/>
  <c r="V55" i="7" s="1"/>
  <c r="V54" i="7" s="1"/>
  <c r="AL54" i="7"/>
  <c r="AL55" i="7"/>
  <c r="W55" i="7" s="1"/>
  <c r="W54" i="7" s="1"/>
  <c r="AM54" i="7"/>
  <c r="AM55" i="7"/>
  <c r="X55" i="7" s="1"/>
  <c r="X54" i="7" s="1"/>
  <c r="AN54" i="7"/>
  <c r="AN55" i="7"/>
  <c r="Y55" i="7" s="1"/>
  <c r="Y54" i="7" s="1"/>
  <c r="AO54" i="7"/>
  <c r="AO55" i="7"/>
  <c r="Z55" i="7" s="1"/>
  <c r="Z54" i="7" s="1"/>
  <c r="AP54" i="7"/>
  <c r="AP55" i="7"/>
  <c r="AA55" i="7" s="1"/>
  <c r="AA54" i="7" s="1"/>
  <c r="AD66" i="7"/>
  <c r="AE66" i="7"/>
  <c r="AF66" i="7" s="1"/>
  <c r="AD67" i="7"/>
  <c r="AD68" i="7" s="1"/>
  <c r="AE67" i="7"/>
  <c r="AF67" i="7"/>
  <c r="AE68" i="7"/>
  <c r="AE69" i="7"/>
  <c r="Y70" i="7"/>
  <c r="AE70" i="7"/>
  <c r="AE71" i="7"/>
  <c r="AE72" i="7"/>
  <c r="AE73" i="7"/>
  <c r="AE74" i="7"/>
  <c r="AE75" i="7"/>
  <c r="AE76" i="7"/>
  <c r="AE77" i="7"/>
  <c r="AE78" i="7"/>
  <c r="AE79" i="7"/>
  <c r="AE80" i="7"/>
  <c r="AE81" i="7"/>
  <c r="AE82" i="7"/>
  <c r="AE83" i="7"/>
  <c r="AE84" i="7"/>
  <c r="AE85" i="7"/>
  <c r="AE86" i="7"/>
  <c r="AE87" i="7"/>
  <c r="AE88" i="7"/>
  <c r="AE89" i="7"/>
  <c r="AE90" i="7"/>
  <c r="AE91" i="7"/>
  <c r="AE92" i="7"/>
  <c r="AE93" i="7"/>
  <c r="AE94" i="7"/>
  <c r="AE95" i="7"/>
  <c r="AE96" i="7"/>
  <c r="AE97" i="7"/>
  <c r="AE98" i="7"/>
  <c r="AE99" i="7"/>
  <c r="AE100" i="7"/>
  <c r="AE101" i="7"/>
  <c r="AE102" i="7"/>
  <c r="AE103" i="7"/>
  <c r="AE104" i="7"/>
  <c r="AE105" i="7"/>
  <c r="AE106" i="7"/>
  <c r="AE107" i="7"/>
  <c r="AE108" i="7"/>
  <c r="AE109" i="7"/>
  <c r="AE110" i="7"/>
  <c r="AE111" i="7"/>
  <c r="AE112" i="7"/>
  <c r="AE113" i="7"/>
  <c r="AE114" i="7"/>
  <c r="AE115" i="7"/>
  <c r="AE116" i="7"/>
  <c r="AE117" i="7"/>
  <c r="AE118" i="7"/>
  <c r="AE119" i="7"/>
  <c r="AE120" i="7"/>
  <c r="AE121" i="7"/>
  <c r="AE122" i="7"/>
  <c r="AE123" i="7"/>
  <c r="AE124" i="7"/>
  <c r="AE125" i="7"/>
  <c r="AE126" i="7"/>
  <c r="AE127" i="7"/>
  <c r="AE128" i="7"/>
  <c r="AE129" i="7"/>
  <c r="AE130" i="7"/>
  <c r="AE131" i="7"/>
  <c r="AE132" i="7"/>
  <c r="AE133" i="7"/>
  <c r="AE134" i="7"/>
  <c r="AE135" i="7"/>
  <c r="AE136" i="7"/>
  <c r="AE137" i="7"/>
  <c r="AE138" i="7"/>
  <c r="AE139" i="7"/>
  <c r="AE140" i="7"/>
  <c r="AE141" i="7"/>
  <c r="AE142" i="7"/>
  <c r="AE143" i="7"/>
  <c r="AE144" i="7"/>
  <c r="AE145" i="7"/>
  <c r="AE146" i="7"/>
  <c r="AE147" i="7"/>
  <c r="AE148" i="7"/>
  <c r="AE149" i="7"/>
  <c r="AE150" i="7"/>
  <c r="AE151" i="7"/>
  <c r="AE152" i="7"/>
  <c r="AE153" i="7"/>
  <c r="AE154" i="7"/>
  <c r="AE155" i="7"/>
  <c r="AE156" i="7"/>
  <c r="AE157" i="7"/>
  <c r="AE158" i="7"/>
  <c r="AE159" i="7"/>
  <c r="AE160" i="7"/>
  <c r="AE161" i="7"/>
  <c r="AE162" i="7"/>
  <c r="AE163" i="7"/>
  <c r="AE164" i="7"/>
  <c r="AE165" i="7"/>
  <c r="AE166" i="7"/>
  <c r="AE167" i="7"/>
  <c r="AE168" i="7"/>
  <c r="AE169" i="7"/>
  <c r="AE170" i="7"/>
  <c r="AE171" i="7"/>
  <c r="AE172" i="7"/>
  <c r="AE173" i="7"/>
  <c r="AE174" i="7"/>
  <c r="AE175" i="7"/>
  <c r="AE176" i="7"/>
  <c r="AE177" i="7"/>
  <c r="AE178" i="7"/>
  <c r="AE179" i="7"/>
  <c r="AE180" i="7"/>
  <c r="AE181" i="7"/>
  <c r="AE182" i="7"/>
  <c r="AE183" i="7"/>
  <c r="AE184" i="7"/>
  <c r="AE185" i="7"/>
  <c r="AE186" i="7"/>
  <c r="AE187" i="7"/>
  <c r="AE188" i="7"/>
  <c r="AE189" i="7"/>
  <c r="AE190" i="7"/>
  <c r="AE191" i="7"/>
  <c r="AE192" i="7"/>
  <c r="AE193" i="7"/>
  <c r="AE194" i="7"/>
  <c r="AE195" i="7"/>
  <c r="AE196" i="7"/>
  <c r="AE197" i="7"/>
  <c r="AE198" i="7"/>
  <c r="AE199" i="7"/>
  <c r="AE200" i="7"/>
  <c r="AE201" i="7"/>
  <c r="AE202" i="7"/>
  <c r="AE203" i="7"/>
  <c r="AE204" i="7"/>
  <c r="AE205" i="7"/>
  <c r="AE206" i="7"/>
  <c r="AE207" i="7"/>
  <c r="AE208" i="7"/>
  <c r="AE209" i="7"/>
  <c r="AE210" i="7"/>
  <c r="AE211" i="7"/>
  <c r="AE212" i="7"/>
  <c r="AE213" i="7"/>
  <c r="AE214" i="7"/>
  <c r="AE215" i="7"/>
  <c r="AE216" i="7"/>
  <c r="AE217" i="7"/>
  <c r="AE218" i="7"/>
  <c r="AE219" i="7"/>
  <c r="AE220" i="7"/>
  <c r="AE221" i="7"/>
  <c r="AE222" i="7"/>
  <c r="AE223" i="7"/>
  <c r="AE224" i="7"/>
  <c r="AE225" i="7"/>
  <c r="AE226" i="7"/>
  <c r="AE227" i="7"/>
  <c r="AE228" i="7"/>
  <c r="AE229" i="7"/>
  <c r="AE230" i="7"/>
  <c r="AE231" i="7"/>
  <c r="AE232" i="7"/>
  <c r="AE233" i="7"/>
  <c r="AE234" i="7"/>
  <c r="AE235" i="7"/>
  <c r="AE236" i="7"/>
  <c r="AE237" i="7"/>
  <c r="AE238" i="7"/>
  <c r="AE239" i="7"/>
  <c r="AE240" i="7"/>
  <c r="AE241" i="7"/>
  <c r="AE242" i="7"/>
  <c r="AE243" i="7"/>
  <c r="AE244" i="7"/>
  <c r="AE245" i="7"/>
  <c r="AE246" i="7"/>
  <c r="AE247" i="7"/>
  <c r="AE248" i="7"/>
  <c r="AE249" i="7"/>
  <c r="AE250" i="7"/>
  <c r="AE251" i="7"/>
  <c r="AE252" i="7"/>
  <c r="AE253" i="7"/>
  <c r="AE254" i="7"/>
  <c r="AE255" i="7"/>
  <c r="AE256" i="7"/>
  <c r="AE257" i="7"/>
  <c r="AE258" i="7"/>
  <c r="AE259" i="7"/>
  <c r="AE260" i="7"/>
  <c r="AE261" i="7"/>
  <c r="AE262" i="7"/>
  <c r="AE263" i="7"/>
  <c r="AE264" i="7"/>
  <c r="AE265" i="7"/>
  <c r="AE266" i="7"/>
  <c r="AE267" i="7"/>
  <c r="AE268" i="7"/>
  <c r="AE269" i="7"/>
  <c r="AE270" i="7"/>
  <c r="AE271" i="7"/>
  <c r="AE272" i="7"/>
  <c r="AE273" i="7"/>
  <c r="AE274" i="7"/>
  <c r="AE275" i="7"/>
  <c r="AE276" i="7"/>
  <c r="AE277" i="7"/>
  <c r="AE278" i="7"/>
  <c r="AE279" i="7"/>
  <c r="AE280" i="7"/>
  <c r="AE281" i="7"/>
  <c r="AE282" i="7"/>
  <c r="AE283" i="7"/>
  <c r="AE284" i="7"/>
  <c r="AE285" i="7"/>
  <c r="AE286" i="7"/>
  <c r="AE287" i="7"/>
  <c r="AE288" i="7"/>
  <c r="AE289" i="7"/>
  <c r="AE290" i="7"/>
  <c r="AE291" i="7"/>
  <c r="AE292" i="7"/>
  <c r="AE293" i="7"/>
  <c r="AE294" i="7"/>
  <c r="AE295" i="7"/>
  <c r="AE296" i="7"/>
  <c r="AE297" i="7"/>
  <c r="AE298" i="7"/>
  <c r="AE299" i="7"/>
  <c r="AE300" i="7"/>
  <c r="AE301" i="7"/>
  <c r="AE302" i="7"/>
  <c r="AE303" i="7"/>
  <c r="AE304" i="7"/>
  <c r="AE305" i="7"/>
  <c r="AE306" i="7"/>
  <c r="AE307" i="7"/>
  <c r="AE308" i="7"/>
  <c r="AE309" i="7"/>
  <c r="AE310" i="7"/>
  <c r="AE311" i="7"/>
  <c r="AE312" i="7"/>
  <c r="AE313" i="7"/>
  <c r="AE314" i="7"/>
  <c r="AE315" i="7"/>
  <c r="AE316" i="7"/>
  <c r="AE317" i="7"/>
  <c r="AE318" i="7"/>
  <c r="AE319" i="7"/>
  <c r="AE320" i="7"/>
  <c r="AE321" i="7"/>
  <c r="AE322" i="7"/>
  <c r="AE323" i="7"/>
  <c r="AE324" i="7"/>
  <c r="AE325" i="7"/>
  <c r="AE326" i="7"/>
  <c r="AE327" i="7"/>
  <c r="AE328" i="7"/>
  <c r="AE329" i="7"/>
  <c r="AE330" i="7"/>
  <c r="AE331" i="7"/>
  <c r="AE332" i="7"/>
  <c r="AE333" i="7"/>
  <c r="AE334" i="7"/>
  <c r="AE335" i="7"/>
  <c r="AE336" i="7"/>
  <c r="AE337" i="7"/>
  <c r="AE338" i="7"/>
  <c r="AE339" i="7"/>
  <c r="AE340" i="7"/>
  <c r="AE341" i="7"/>
  <c r="AE342" i="7"/>
  <c r="AE343" i="7"/>
  <c r="AE344" i="7"/>
  <c r="AE345" i="7"/>
  <c r="AE346" i="7"/>
  <c r="AE347" i="7"/>
  <c r="AE348" i="7"/>
  <c r="AE349" i="7"/>
  <c r="AE350" i="7"/>
  <c r="AE351" i="7"/>
  <c r="AE352" i="7"/>
  <c r="AE353" i="7"/>
  <c r="AE354" i="7"/>
  <c r="AE355" i="7"/>
  <c r="AE356" i="7"/>
  <c r="AE357" i="7"/>
  <c r="AE358" i="7"/>
  <c r="AE359" i="7"/>
  <c r="AE360" i="7"/>
  <c r="AE361" i="7"/>
  <c r="AE362" i="7"/>
  <c r="AE363" i="7"/>
  <c r="AE364" i="7"/>
  <c r="AE365" i="7"/>
  <c r="AE366" i="7"/>
  <c r="AE367" i="7"/>
  <c r="AE368" i="7"/>
  <c r="AE369" i="7"/>
  <c r="AE370" i="7"/>
  <c r="AE371" i="7"/>
  <c r="AE372" i="7"/>
  <c r="AE373" i="7"/>
  <c r="AE374" i="7"/>
  <c r="AE375" i="7"/>
  <c r="AE376" i="7"/>
  <c r="AE377" i="7"/>
  <c r="AE378" i="7"/>
  <c r="AE379" i="7"/>
  <c r="AE380" i="7"/>
  <c r="AE381" i="7"/>
  <c r="AE382" i="7"/>
  <c r="AE383" i="7"/>
  <c r="AE384" i="7"/>
  <c r="AE385" i="7"/>
  <c r="AE386" i="7"/>
  <c r="AE387" i="7"/>
  <c r="AE388" i="7"/>
  <c r="AE389" i="7"/>
  <c r="AE390" i="7"/>
  <c r="AE391" i="7"/>
  <c r="AE392" i="7"/>
  <c r="AE393" i="7"/>
  <c r="AE394" i="7"/>
  <c r="AE395" i="7"/>
  <c r="AE396" i="7"/>
  <c r="AE397" i="7"/>
  <c r="AE398" i="7"/>
  <c r="AE399" i="7"/>
  <c r="AE400" i="7"/>
  <c r="AE401" i="7"/>
  <c r="AE402" i="7"/>
  <c r="AE403" i="7"/>
  <c r="AE404" i="7"/>
  <c r="AE405" i="7"/>
  <c r="AE406" i="7"/>
  <c r="AE407" i="7"/>
  <c r="AE408" i="7"/>
  <c r="AE409" i="7"/>
  <c r="AE410" i="7"/>
  <c r="AE411" i="7"/>
  <c r="AE412" i="7"/>
  <c r="AE413" i="7"/>
  <c r="AE414" i="7"/>
  <c r="AE415" i="7"/>
  <c r="AE416" i="7"/>
  <c r="AE417" i="7"/>
  <c r="AE418" i="7"/>
  <c r="AE419" i="7"/>
  <c r="AE420" i="7"/>
  <c r="AE421" i="7"/>
  <c r="AE422" i="7"/>
  <c r="AE423" i="7"/>
  <c r="AE424" i="7"/>
  <c r="AE425" i="7"/>
  <c r="AE426" i="7"/>
  <c r="AE427" i="7"/>
  <c r="AE428" i="7"/>
  <c r="AE429" i="7"/>
  <c r="AE430" i="7"/>
  <c r="P13" i="6"/>
  <c r="B4" i="6" s="1"/>
  <c r="P4" i="6"/>
  <c r="P8" i="6"/>
  <c r="S8" i="6"/>
  <c r="P9" i="6"/>
  <c r="S9" i="6"/>
  <c r="X9" i="6"/>
  <c r="Y9" i="6"/>
  <c r="Z9" i="6"/>
  <c r="AA9" i="6"/>
  <c r="P10" i="6"/>
  <c r="X10" i="6"/>
  <c r="Y10" i="6"/>
  <c r="Z10" i="6"/>
  <c r="AA10" i="6"/>
  <c r="P11" i="6"/>
  <c r="P17" i="6"/>
  <c r="Q17" i="6"/>
  <c r="R17" i="6"/>
  <c r="S17" i="6"/>
  <c r="T17" i="6"/>
  <c r="U17" i="6"/>
  <c r="V17" i="6"/>
  <c r="W17" i="6"/>
  <c r="X17" i="6"/>
  <c r="Y17" i="6"/>
  <c r="Z17" i="6"/>
  <c r="AA17" i="6"/>
  <c r="P18" i="6"/>
  <c r="Q18" i="6"/>
  <c r="R18" i="6"/>
  <c r="S18" i="6"/>
  <c r="T18" i="6"/>
  <c r="U18" i="6"/>
  <c r="V18" i="6"/>
  <c r="W18" i="6"/>
  <c r="X18" i="6"/>
  <c r="Y18" i="6"/>
  <c r="Z18" i="6"/>
  <c r="AA18" i="6"/>
  <c r="P19" i="6"/>
  <c r="Q19" i="6"/>
  <c r="R19" i="6"/>
  <c r="S19" i="6"/>
  <c r="T19" i="6"/>
  <c r="U19" i="6"/>
  <c r="V19" i="6"/>
  <c r="W19" i="6"/>
  <c r="X19" i="6"/>
  <c r="Y19" i="6"/>
  <c r="Z19" i="6"/>
  <c r="AA19" i="6"/>
  <c r="P20" i="6"/>
  <c r="Q20" i="6"/>
  <c r="R20" i="6"/>
  <c r="S20" i="6"/>
  <c r="T20" i="6"/>
  <c r="U20" i="6"/>
  <c r="V20" i="6"/>
  <c r="W20" i="6"/>
  <c r="X20" i="6"/>
  <c r="Y20" i="6"/>
  <c r="Z20" i="6"/>
  <c r="AA20" i="6"/>
  <c r="P21" i="6"/>
  <c r="Q21" i="6"/>
  <c r="R21" i="6"/>
  <c r="S21" i="6"/>
  <c r="T21" i="6"/>
  <c r="U21" i="6"/>
  <c r="V21" i="6"/>
  <c r="W21" i="6"/>
  <c r="X21" i="6"/>
  <c r="Y21" i="6"/>
  <c r="Z21" i="6"/>
  <c r="AA21" i="6"/>
  <c r="P22" i="6"/>
  <c r="Q22" i="6"/>
  <c r="R22" i="6"/>
  <c r="S22" i="6"/>
  <c r="T22" i="6"/>
  <c r="U22" i="6"/>
  <c r="V22" i="6"/>
  <c r="W22" i="6"/>
  <c r="X22" i="6"/>
  <c r="Y22" i="6"/>
  <c r="Z22" i="6"/>
  <c r="AA22" i="6"/>
  <c r="P23" i="6"/>
  <c r="Q23" i="6"/>
  <c r="R23" i="6"/>
  <c r="S23" i="6"/>
  <c r="T23" i="6"/>
  <c r="U23" i="6"/>
  <c r="V23" i="6"/>
  <c r="W23" i="6"/>
  <c r="X23" i="6"/>
  <c r="Y23" i="6"/>
  <c r="Z23" i="6"/>
  <c r="AA23" i="6"/>
  <c r="P24" i="6"/>
  <c r="Q24" i="6"/>
  <c r="R24" i="6"/>
  <c r="S24" i="6"/>
  <c r="T24" i="6"/>
  <c r="U24" i="6"/>
  <c r="V24" i="6"/>
  <c r="W24" i="6"/>
  <c r="X24" i="6"/>
  <c r="Y24" i="6"/>
  <c r="Z24" i="6"/>
  <c r="AA24" i="6"/>
  <c r="P25" i="6"/>
  <c r="Q25" i="6"/>
  <c r="R25" i="6"/>
  <c r="S25" i="6"/>
  <c r="T25" i="6"/>
  <c r="U25" i="6"/>
  <c r="V25" i="6"/>
  <c r="W25" i="6"/>
  <c r="X25" i="6"/>
  <c r="Y25" i="6"/>
  <c r="Z25" i="6"/>
  <c r="AA25" i="6"/>
  <c r="P26" i="6"/>
  <c r="Q26" i="6"/>
  <c r="R26" i="6"/>
  <c r="S26" i="6"/>
  <c r="T26" i="6"/>
  <c r="U26" i="6"/>
  <c r="V26" i="6"/>
  <c r="W26" i="6"/>
  <c r="X26" i="6"/>
  <c r="Y26" i="6"/>
  <c r="Z26" i="6"/>
  <c r="AA26" i="6"/>
  <c r="P27" i="6"/>
  <c r="Q27" i="6"/>
  <c r="R27" i="6"/>
  <c r="S27" i="6"/>
  <c r="T27" i="6"/>
  <c r="U27" i="6"/>
  <c r="V27" i="6"/>
  <c r="W27" i="6"/>
  <c r="X27" i="6"/>
  <c r="Y27" i="6"/>
  <c r="Z27" i="6"/>
  <c r="AA27" i="6"/>
  <c r="P28" i="6"/>
  <c r="Q28" i="6"/>
  <c r="R28" i="6"/>
  <c r="S28" i="6"/>
  <c r="T28" i="6"/>
  <c r="U28" i="6"/>
  <c r="V28" i="6"/>
  <c r="W28" i="6"/>
  <c r="X28" i="6"/>
  <c r="Y28" i="6"/>
  <c r="Z28" i="6"/>
  <c r="AA28" i="6"/>
  <c r="P29" i="6"/>
  <c r="Q29" i="6"/>
  <c r="R29" i="6"/>
  <c r="S29" i="6"/>
  <c r="T29" i="6"/>
  <c r="U29" i="6"/>
  <c r="V29" i="6"/>
  <c r="W29" i="6"/>
  <c r="X29" i="6"/>
  <c r="Y29" i="6"/>
  <c r="Z29" i="6"/>
  <c r="AA29" i="6"/>
  <c r="P30" i="6"/>
  <c r="Q30" i="6"/>
  <c r="R30" i="6"/>
  <c r="S30" i="6"/>
  <c r="T30" i="6"/>
  <c r="U30" i="6"/>
  <c r="V30" i="6"/>
  <c r="W30" i="6"/>
  <c r="X30" i="6"/>
  <c r="Y30" i="6"/>
  <c r="Z30" i="6"/>
  <c r="AA30" i="6"/>
  <c r="P31" i="6"/>
  <c r="Q31" i="6"/>
  <c r="R31" i="6"/>
  <c r="S31" i="6"/>
  <c r="T31" i="6"/>
  <c r="U31" i="6"/>
  <c r="V31" i="6"/>
  <c r="W31" i="6"/>
  <c r="X31" i="6"/>
  <c r="Y31" i="6"/>
  <c r="Z31" i="6"/>
  <c r="AA31" i="6"/>
  <c r="P32" i="6"/>
  <c r="Q32" i="6"/>
  <c r="R32" i="6"/>
  <c r="S32" i="6"/>
  <c r="T32" i="6"/>
  <c r="U32" i="6"/>
  <c r="V32" i="6"/>
  <c r="W32" i="6"/>
  <c r="X32" i="6"/>
  <c r="Y32" i="6"/>
  <c r="Z32" i="6"/>
  <c r="AA32" i="6"/>
  <c r="P33" i="6"/>
  <c r="Q33" i="6"/>
  <c r="R33" i="6"/>
  <c r="S33" i="6"/>
  <c r="T33" i="6"/>
  <c r="U33" i="6"/>
  <c r="V33" i="6"/>
  <c r="W33" i="6"/>
  <c r="X33" i="6"/>
  <c r="Y33" i="6"/>
  <c r="Z33" i="6"/>
  <c r="AA33" i="6"/>
  <c r="P34" i="6"/>
  <c r="Q34" i="6"/>
  <c r="R34" i="6"/>
  <c r="S34" i="6"/>
  <c r="T34" i="6"/>
  <c r="U34" i="6"/>
  <c r="V34" i="6"/>
  <c r="W34" i="6"/>
  <c r="X34" i="6"/>
  <c r="Y34" i="6"/>
  <c r="Z34" i="6"/>
  <c r="AA34" i="6"/>
  <c r="P35" i="6"/>
  <c r="Q35" i="6"/>
  <c r="R35" i="6"/>
  <c r="S35" i="6"/>
  <c r="T35" i="6"/>
  <c r="U35" i="6"/>
  <c r="V35" i="6"/>
  <c r="W35" i="6"/>
  <c r="X35" i="6"/>
  <c r="Y35" i="6"/>
  <c r="Z35" i="6"/>
  <c r="AA35" i="6"/>
  <c r="P36" i="6"/>
  <c r="Q36" i="6"/>
  <c r="R36" i="6"/>
  <c r="S36" i="6"/>
  <c r="T36" i="6"/>
  <c r="U36" i="6"/>
  <c r="V36" i="6"/>
  <c r="W36" i="6"/>
  <c r="X36" i="6"/>
  <c r="Y36" i="6"/>
  <c r="Z36" i="6"/>
  <c r="AA36" i="6"/>
  <c r="P37" i="6"/>
  <c r="Q37" i="6"/>
  <c r="R37" i="6"/>
  <c r="S37" i="6"/>
  <c r="T37" i="6"/>
  <c r="U37" i="6"/>
  <c r="V37" i="6"/>
  <c r="W37" i="6"/>
  <c r="X37" i="6"/>
  <c r="Y37" i="6"/>
  <c r="Z37" i="6"/>
  <c r="AA37" i="6"/>
  <c r="P38" i="6"/>
  <c r="Q38" i="6"/>
  <c r="R38" i="6"/>
  <c r="S38" i="6"/>
  <c r="T38" i="6"/>
  <c r="U38" i="6"/>
  <c r="V38" i="6"/>
  <c r="W38" i="6"/>
  <c r="X38" i="6"/>
  <c r="Y38" i="6"/>
  <c r="Z38" i="6"/>
  <c r="AA38" i="6"/>
  <c r="P39" i="6"/>
  <c r="Q39" i="6"/>
  <c r="R39" i="6"/>
  <c r="S39" i="6"/>
  <c r="T39" i="6"/>
  <c r="U39" i="6"/>
  <c r="V39" i="6"/>
  <c r="W39" i="6"/>
  <c r="X39" i="6"/>
  <c r="Y39" i="6"/>
  <c r="Z39" i="6"/>
  <c r="AA39" i="6"/>
  <c r="P40" i="6"/>
  <c r="Q40" i="6"/>
  <c r="R40" i="6"/>
  <c r="S40" i="6"/>
  <c r="T40" i="6"/>
  <c r="U40" i="6"/>
  <c r="V40" i="6"/>
  <c r="W40" i="6"/>
  <c r="X40" i="6"/>
  <c r="Y40" i="6"/>
  <c r="Z40" i="6"/>
  <c r="AA40" i="6"/>
  <c r="P41" i="6"/>
  <c r="Q41" i="6"/>
  <c r="R41" i="6"/>
  <c r="S41" i="6"/>
  <c r="T41" i="6"/>
  <c r="U41" i="6"/>
  <c r="V41" i="6"/>
  <c r="W41" i="6"/>
  <c r="X41" i="6"/>
  <c r="Y41" i="6"/>
  <c r="Z41" i="6"/>
  <c r="AA41" i="6"/>
  <c r="P42" i="6"/>
  <c r="Q42" i="6"/>
  <c r="R42" i="6"/>
  <c r="S42" i="6"/>
  <c r="T42" i="6"/>
  <c r="U42" i="6"/>
  <c r="V42" i="6"/>
  <c r="W42" i="6"/>
  <c r="X42" i="6"/>
  <c r="Y42" i="6"/>
  <c r="Z42" i="6"/>
  <c r="AA42" i="6"/>
  <c r="P43" i="6"/>
  <c r="Q43" i="6"/>
  <c r="R43" i="6"/>
  <c r="S43" i="6"/>
  <c r="T43" i="6"/>
  <c r="U43" i="6"/>
  <c r="V43" i="6"/>
  <c r="W43" i="6"/>
  <c r="X43" i="6"/>
  <c r="Y43" i="6"/>
  <c r="Z43" i="6"/>
  <c r="AA43" i="6"/>
  <c r="P44" i="6"/>
  <c r="Q44" i="6"/>
  <c r="R44" i="6"/>
  <c r="S44" i="6"/>
  <c r="T44" i="6"/>
  <c r="U44" i="6"/>
  <c r="V44" i="6"/>
  <c r="W44" i="6"/>
  <c r="X44" i="6"/>
  <c r="Y44" i="6"/>
  <c r="Z44" i="6"/>
  <c r="AA44" i="6"/>
  <c r="P45" i="6"/>
  <c r="R45" i="6"/>
  <c r="S45" i="6"/>
  <c r="T45" i="6"/>
  <c r="U45" i="6"/>
  <c r="V45" i="6"/>
  <c r="W45" i="6"/>
  <c r="X45" i="6"/>
  <c r="Y45" i="6"/>
  <c r="Z45" i="6"/>
  <c r="AA45" i="6"/>
  <c r="P46" i="6"/>
  <c r="R46" i="6"/>
  <c r="S46" i="6"/>
  <c r="T46" i="6"/>
  <c r="U46" i="6"/>
  <c r="V46" i="6"/>
  <c r="W46" i="6"/>
  <c r="X46" i="6"/>
  <c r="Y46" i="6"/>
  <c r="Z46" i="6"/>
  <c r="AA46" i="6"/>
  <c r="P47" i="6"/>
  <c r="R47" i="6"/>
  <c r="T47" i="6"/>
  <c r="V47" i="6"/>
  <c r="W47" i="6"/>
  <c r="Y47" i="6"/>
  <c r="AA47" i="6"/>
  <c r="AE51" i="6"/>
  <c r="AE52" i="6"/>
  <c r="P53" i="6" s="1"/>
  <c r="AE54" i="6"/>
  <c r="AE55" i="6" s="1"/>
  <c r="P55" i="6" s="1"/>
  <c r="AK63" i="6"/>
  <c r="AF51" i="6"/>
  <c r="AF52" i="6"/>
  <c r="Q53" i="6" s="1"/>
  <c r="AG51" i="6"/>
  <c r="AG52" i="6"/>
  <c r="R53" i="6" s="1"/>
  <c r="AH51" i="6"/>
  <c r="AH52" i="6" s="1"/>
  <c r="S53" i="6" s="1"/>
  <c r="AH54" i="6"/>
  <c r="AH55" i="6" s="1"/>
  <c r="S55" i="6" s="1"/>
  <c r="S54" i="6" s="1"/>
  <c r="AI51" i="6"/>
  <c r="AI52" i="6" s="1"/>
  <c r="T53" i="6" s="1"/>
  <c r="AI54" i="6"/>
  <c r="AI55" i="6"/>
  <c r="T55" i="6" s="1"/>
  <c r="T54" i="6" s="1"/>
  <c r="AJ51" i="6"/>
  <c r="AJ52" i="6"/>
  <c r="U53" i="6" s="1"/>
  <c r="AJ54" i="6"/>
  <c r="AJ55" i="6" s="1"/>
  <c r="U55" i="6" s="1"/>
  <c r="U54" i="6" s="1"/>
  <c r="AK51" i="6"/>
  <c r="AK52" i="6" s="1"/>
  <c r="V53" i="6" s="1"/>
  <c r="AK54" i="6"/>
  <c r="AK55" i="6"/>
  <c r="V55" i="6" s="1"/>
  <c r="V54" i="6" s="1"/>
  <c r="AL51" i="6"/>
  <c r="AL52" i="6"/>
  <c r="W53" i="6" s="1"/>
  <c r="AL54" i="6"/>
  <c r="AL55" i="6" s="1"/>
  <c r="W55" i="6" s="1"/>
  <c r="W54" i="6" s="1"/>
  <c r="AM51" i="6"/>
  <c r="AM52" i="6" s="1"/>
  <c r="X53" i="6" s="1"/>
  <c r="AM54" i="6"/>
  <c r="AM55" i="6"/>
  <c r="X55" i="6" s="1"/>
  <c r="X54" i="6" s="1"/>
  <c r="AN51" i="6"/>
  <c r="AN52" i="6"/>
  <c r="Y53" i="6" s="1"/>
  <c r="AN54" i="6"/>
  <c r="AN55" i="6" s="1"/>
  <c r="Y55" i="6" s="1"/>
  <c r="Y54" i="6" s="1"/>
  <c r="AO51" i="6"/>
  <c r="AO52" i="6" s="1"/>
  <c r="Z53" i="6" s="1"/>
  <c r="AP51" i="6"/>
  <c r="AP52" i="6" s="1"/>
  <c r="AA53" i="6" s="1"/>
  <c r="AC49" i="6"/>
  <c r="AF54" i="6"/>
  <c r="AF55" i="6"/>
  <c r="Q55" i="6" s="1"/>
  <c r="Q54" i="6" s="1"/>
  <c r="AG54" i="6"/>
  <c r="AG55" i="6"/>
  <c r="R55" i="6" s="1"/>
  <c r="R54" i="6" s="1"/>
  <c r="AO54" i="6"/>
  <c r="AO55" i="6" s="1"/>
  <c r="Z55" i="6" s="1"/>
  <c r="Z54" i="6" s="1"/>
  <c r="AP54" i="6"/>
  <c r="AP55" i="6" s="1"/>
  <c r="AA55" i="6" s="1"/>
  <c r="AA54" i="6" s="1"/>
  <c r="AD66" i="6"/>
  <c r="AD67" i="6" s="1"/>
  <c r="AE66" i="6"/>
  <c r="AF66" i="6"/>
  <c r="AE67" i="6"/>
  <c r="AE68" i="6"/>
  <c r="AE69" i="6"/>
  <c r="Y70" i="6"/>
  <c r="AE70" i="6"/>
  <c r="AE71" i="6"/>
  <c r="AE72" i="6"/>
  <c r="AE73" i="6"/>
  <c r="AE74" i="6"/>
  <c r="AE75" i="6"/>
  <c r="AE76" i="6"/>
  <c r="AE77" i="6"/>
  <c r="AE78" i="6"/>
  <c r="AE79" i="6"/>
  <c r="AE80" i="6"/>
  <c r="AE81" i="6"/>
  <c r="AE82" i="6"/>
  <c r="AE83" i="6"/>
  <c r="AE84" i="6"/>
  <c r="AE85" i="6"/>
  <c r="AE86" i="6"/>
  <c r="AE87" i="6"/>
  <c r="AE88" i="6"/>
  <c r="AE89" i="6"/>
  <c r="AE90" i="6"/>
  <c r="AE91" i="6"/>
  <c r="AE92" i="6"/>
  <c r="AE93" i="6"/>
  <c r="AE94" i="6"/>
  <c r="AE95" i="6"/>
  <c r="AE96" i="6"/>
  <c r="AE97" i="6"/>
  <c r="AE98" i="6"/>
  <c r="AE99" i="6"/>
  <c r="AE100" i="6"/>
  <c r="AE101" i="6"/>
  <c r="AE102" i="6"/>
  <c r="AE103" i="6"/>
  <c r="AE104" i="6"/>
  <c r="AE105" i="6"/>
  <c r="AE106" i="6"/>
  <c r="AE107" i="6"/>
  <c r="AE108" i="6"/>
  <c r="AE109" i="6"/>
  <c r="AE110" i="6"/>
  <c r="AE111" i="6"/>
  <c r="AE112" i="6"/>
  <c r="AE113" i="6"/>
  <c r="AE114" i="6"/>
  <c r="AE115" i="6"/>
  <c r="AE116" i="6"/>
  <c r="AE117" i="6"/>
  <c r="AE118" i="6"/>
  <c r="AE119" i="6"/>
  <c r="AE120" i="6"/>
  <c r="AE121" i="6"/>
  <c r="AE122" i="6"/>
  <c r="AE123" i="6"/>
  <c r="AE124" i="6"/>
  <c r="AE125" i="6"/>
  <c r="AE126" i="6"/>
  <c r="AE127" i="6"/>
  <c r="AE128" i="6"/>
  <c r="AE129" i="6"/>
  <c r="AE130" i="6"/>
  <c r="AE131" i="6"/>
  <c r="AE132" i="6"/>
  <c r="AE133" i="6"/>
  <c r="AE134" i="6"/>
  <c r="AE135" i="6"/>
  <c r="AE136" i="6"/>
  <c r="AE137" i="6"/>
  <c r="AE138" i="6"/>
  <c r="AE139" i="6"/>
  <c r="AE140" i="6"/>
  <c r="AE141" i="6"/>
  <c r="AE142" i="6"/>
  <c r="AE143" i="6"/>
  <c r="AE144" i="6"/>
  <c r="AE145" i="6"/>
  <c r="AE146" i="6"/>
  <c r="AE147" i="6"/>
  <c r="AE148" i="6"/>
  <c r="AE149" i="6"/>
  <c r="AE150" i="6"/>
  <c r="AE151" i="6"/>
  <c r="AE152" i="6"/>
  <c r="AE153" i="6"/>
  <c r="AE154" i="6"/>
  <c r="AE155" i="6"/>
  <c r="AE156" i="6"/>
  <c r="AE157" i="6"/>
  <c r="AE158" i="6"/>
  <c r="AE159" i="6"/>
  <c r="AE160" i="6"/>
  <c r="AE161" i="6"/>
  <c r="AE162" i="6"/>
  <c r="AE163" i="6"/>
  <c r="AE164" i="6"/>
  <c r="AE165" i="6"/>
  <c r="AE166" i="6"/>
  <c r="AE167" i="6"/>
  <c r="AE168" i="6"/>
  <c r="AE169" i="6"/>
  <c r="AE170" i="6"/>
  <c r="AE171" i="6"/>
  <c r="AE172" i="6"/>
  <c r="AE173" i="6"/>
  <c r="AE174" i="6"/>
  <c r="AE175" i="6"/>
  <c r="AE176" i="6"/>
  <c r="AE177" i="6"/>
  <c r="AE178" i="6"/>
  <c r="AE179" i="6"/>
  <c r="AE180" i="6"/>
  <c r="AE181" i="6"/>
  <c r="AE182" i="6"/>
  <c r="AE183" i="6"/>
  <c r="AE184" i="6"/>
  <c r="AE185" i="6"/>
  <c r="AE186" i="6"/>
  <c r="AE187" i="6"/>
  <c r="AE188" i="6"/>
  <c r="AE189" i="6"/>
  <c r="AE190" i="6"/>
  <c r="AE191" i="6"/>
  <c r="AE192" i="6"/>
  <c r="AE193" i="6"/>
  <c r="AE194" i="6"/>
  <c r="AE195" i="6"/>
  <c r="AE196" i="6"/>
  <c r="AE197" i="6"/>
  <c r="AE198" i="6"/>
  <c r="AE199" i="6"/>
  <c r="AE200" i="6"/>
  <c r="AE201" i="6"/>
  <c r="AE202" i="6"/>
  <c r="AE203" i="6"/>
  <c r="AE204" i="6"/>
  <c r="AE205" i="6"/>
  <c r="AE206" i="6"/>
  <c r="AE207" i="6"/>
  <c r="AE208" i="6"/>
  <c r="AE209" i="6"/>
  <c r="AE210" i="6"/>
  <c r="AE211" i="6"/>
  <c r="AE212" i="6"/>
  <c r="AE213" i="6"/>
  <c r="AE214" i="6"/>
  <c r="AE215" i="6"/>
  <c r="AE216" i="6"/>
  <c r="AE217" i="6"/>
  <c r="AE218" i="6"/>
  <c r="AE219" i="6"/>
  <c r="AE220" i="6"/>
  <c r="AE221" i="6"/>
  <c r="AE222" i="6"/>
  <c r="AE223" i="6"/>
  <c r="AE224" i="6"/>
  <c r="AE225" i="6"/>
  <c r="AE226" i="6"/>
  <c r="AE227" i="6"/>
  <c r="AE228" i="6"/>
  <c r="AE229" i="6"/>
  <c r="AE230" i="6"/>
  <c r="AE231" i="6"/>
  <c r="AE232" i="6"/>
  <c r="AE233" i="6"/>
  <c r="AE234" i="6"/>
  <c r="AE235" i="6"/>
  <c r="AE236" i="6"/>
  <c r="AE237" i="6"/>
  <c r="AE238" i="6"/>
  <c r="AE239" i="6"/>
  <c r="AE240" i="6"/>
  <c r="AE241" i="6"/>
  <c r="AE242" i="6"/>
  <c r="AE243" i="6"/>
  <c r="AE244" i="6"/>
  <c r="AE245" i="6"/>
  <c r="AE246" i="6"/>
  <c r="AE247" i="6"/>
  <c r="AE248" i="6"/>
  <c r="AE249" i="6"/>
  <c r="AE250" i="6"/>
  <c r="AE251" i="6"/>
  <c r="AE252" i="6"/>
  <c r="AE253" i="6"/>
  <c r="AE254" i="6"/>
  <c r="AE255" i="6"/>
  <c r="AE256" i="6"/>
  <c r="AE257" i="6"/>
  <c r="AE258" i="6"/>
  <c r="AE259" i="6"/>
  <c r="AE260" i="6"/>
  <c r="AE261" i="6"/>
  <c r="AE262" i="6"/>
  <c r="AE263" i="6"/>
  <c r="AE264" i="6"/>
  <c r="AE265" i="6"/>
  <c r="AE266" i="6"/>
  <c r="AE267" i="6"/>
  <c r="AE268" i="6"/>
  <c r="AE269" i="6"/>
  <c r="AE270" i="6"/>
  <c r="AE271" i="6"/>
  <c r="AE272" i="6"/>
  <c r="AE273" i="6"/>
  <c r="AE274" i="6"/>
  <c r="AE275" i="6"/>
  <c r="AE276" i="6"/>
  <c r="AE277" i="6"/>
  <c r="AE278" i="6"/>
  <c r="AE279" i="6"/>
  <c r="AE280" i="6"/>
  <c r="AE281" i="6"/>
  <c r="AE282" i="6"/>
  <c r="AE283" i="6"/>
  <c r="AE284" i="6"/>
  <c r="AE285" i="6"/>
  <c r="AE286" i="6"/>
  <c r="AE287" i="6"/>
  <c r="AE288" i="6"/>
  <c r="AE289" i="6"/>
  <c r="AE290" i="6"/>
  <c r="AE291" i="6"/>
  <c r="AE292" i="6"/>
  <c r="AE293" i="6"/>
  <c r="AE294" i="6"/>
  <c r="AE295" i="6"/>
  <c r="AE296" i="6"/>
  <c r="AE297" i="6"/>
  <c r="AE298" i="6"/>
  <c r="AE299" i="6"/>
  <c r="AE300" i="6"/>
  <c r="AE301" i="6"/>
  <c r="AE302" i="6"/>
  <c r="AE303" i="6"/>
  <c r="AE304" i="6"/>
  <c r="AE305" i="6"/>
  <c r="AE306" i="6"/>
  <c r="AE307" i="6"/>
  <c r="AE308" i="6"/>
  <c r="AE309" i="6"/>
  <c r="AE310" i="6"/>
  <c r="AE311" i="6"/>
  <c r="AE312" i="6"/>
  <c r="AE313" i="6"/>
  <c r="AE314" i="6"/>
  <c r="AE315" i="6"/>
  <c r="AE316" i="6"/>
  <c r="AE317" i="6"/>
  <c r="AE318" i="6"/>
  <c r="AE319" i="6"/>
  <c r="AE320" i="6"/>
  <c r="AE321" i="6"/>
  <c r="AE322" i="6"/>
  <c r="AE323" i="6"/>
  <c r="AE324" i="6"/>
  <c r="AE325" i="6"/>
  <c r="AE326" i="6"/>
  <c r="AE327" i="6"/>
  <c r="AE328" i="6"/>
  <c r="AE329" i="6"/>
  <c r="AE330" i="6"/>
  <c r="AE331" i="6"/>
  <c r="AE332" i="6"/>
  <c r="AE333" i="6"/>
  <c r="AE334" i="6"/>
  <c r="AE335" i="6"/>
  <c r="AE336" i="6"/>
  <c r="AE337" i="6"/>
  <c r="AE338" i="6"/>
  <c r="AE339" i="6"/>
  <c r="AE340" i="6"/>
  <c r="AE341" i="6"/>
  <c r="AE342" i="6"/>
  <c r="AE343" i="6"/>
  <c r="AE344" i="6"/>
  <c r="AE345" i="6"/>
  <c r="AE346" i="6"/>
  <c r="AE347" i="6"/>
  <c r="AE348" i="6"/>
  <c r="AE349" i="6"/>
  <c r="AE350" i="6"/>
  <c r="AE351" i="6"/>
  <c r="AE352" i="6"/>
  <c r="AE353" i="6"/>
  <c r="AE354" i="6"/>
  <c r="AE355" i="6"/>
  <c r="AE356" i="6"/>
  <c r="AE357" i="6"/>
  <c r="AE358" i="6"/>
  <c r="AE359" i="6"/>
  <c r="AE360" i="6"/>
  <c r="AE361" i="6"/>
  <c r="AE362" i="6"/>
  <c r="AE363" i="6"/>
  <c r="AE364" i="6"/>
  <c r="AE365" i="6"/>
  <c r="AE366" i="6"/>
  <c r="AE367" i="6"/>
  <c r="AE368" i="6"/>
  <c r="AE369" i="6"/>
  <c r="AE370" i="6"/>
  <c r="AE371" i="6"/>
  <c r="AE372" i="6"/>
  <c r="AE373" i="6"/>
  <c r="AE374" i="6"/>
  <c r="AE375" i="6"/>
  <c r="AE376" i="6"/>
  <c r="AE377" i="6"/>
  <c r="AE378" i="6"/>
  <c r="AE379" i="6"/>
  <c r="AE380" i="6"/>
  <c r="AE381" i="6"/>
  <c r="AE382" i="6"/>
  <c r="AE383" i="6"/>
  <c r="AE384" i="6"/>
  <c r="AE385" i="6"/>
  <c r="AE386" i="6"/>
  <c r="AE387" i="6"/>
  <c r="AE388" i="6"/>
  <c r="AE389" i="6"/>
  <c r="AE390" i="6"/>
  <c r="AE391" i="6"/>
  <c r="AE392" i="6"/>
  <c r="AE393" i="6"/>
  <c r="AE394" i="6"/>
  <c r="AE395" i="6"/>
  <c r="AE396" i="6"/>
  <c r="AE397" i="6"/>
  <c r="AE398" i="6"/>
  <c r="AE399" i="6"/>
  <c r="AE400" i="6"/>
  <c r="AE401" i="6"/>
  <c r="AE402" i="6"/>
  <c r="AE403" i="6"/>
  <c r="AE404" i="6"/>
  <c r="AE405" i="6"/>
  <c r="AE406" i="6"/>
  <c r="AE407" i="6"/>
  <c r="AE408" i="6"/>
  <c r="AE409" i="6"/>
  <c r="AE410" i="6"/>
  <c r="AE411" i="6"/>
  <c r="AE412" i="6"/>
  <c r="AE413" i="6"/>
  <c r="AE414" i="6"/>
  <c r="AE415" i="6"/>
  <c r="AE416" i="6"/>
  <c r="AE417" i="6"/>
  <c r="AE418" i="6"/>
  <c r="AE419" i="6"/>
  <c r="AE420" i="6"/>
  <c r="AE421" i="6"/>
  <c r="AE422" i="6"/>
  <c r="AE423" i="6"/>
  <c r="AE424" i="6"/>
  <c r="AE425" i="6"/>
  <c r="AE426" i="6"/>
  <c r="AE427" i="6"/>
  <c r="AE428" i="6"/>
  <c r="AE429" i="6"/>
  <c r="AE430" i="6"/>
  <c r="P13" i="5"/>
  <c r="B4" i="5" s="1"/>
  <c r="P4" i="5"/>
  <c r="P8" i="5"/>
  <c r="S8" i="5"/>
  <c r="P9" i="5"/>
  <c r="S9" i="5"/>
  <c r="X9" i="5"/>
  <c r="Y9" i="5"/>
  <c r="Z9" i="5"/>
  <c r="AA9" i="5"/>
  <c r="P10" i="5"/>
  <c r="X10" i="5"/>
  <c r="Y10" i="5"/>
  <c r="Z10" i="5"/>
  <c r="AA10" i="5"/>
  <c r="P11" i="5"/>
  <c r="P17" i="5"/>
  <c r="Q17" i="5"/>
  <c r="R17" i="5"/>
  <c r="S17" i="5"/>
  <c r="T17" i="5"/>
  <c r="U17" i="5"/>
  <c r="V17" i="5"/>
  <c r="W17" i="5"/>
  <c r="X17" i="5"/>
  <c r="Y17" i="5"/>
  <c r="Z17" i="5"/>
  <c r="AA17" i="5"/>
  <c r="P18" i="5"/>
  <c r="Q18" i="5"/>
  <c r="R18" i="5"/>
  <c r="S18" i="5"/>
  <c r="T18" i="5"/>
  <c r="U18" i="5"/>
  <c r="V18" i="5"/>
  <c r="W18" i="5"/>
  <c r="X18" i="5"/>
  <c r="Y18" i="5"/>
  <c r="Z18" i="5"/>
  <c r="AA18" i="5"/>
  <c r="P19" i="5"/>
  <c r="Q19" i="5"/>
  <c r="R19" i="5"/>
  <c r="S19" i="5"/>
  <c r="T19" i="5"/>
  <c r="U19" i="5"/>
  <c r="V19" i="5"/>
  <c r="W19" i="5"/>
  <c r="X19" i="5"/>
  <c r="Y19" i="5"/>
  <c r="Z19" i="5"/>
  <c r="AA19" i="5"/>
  <c r="P20" i="5"/>
  <c r="Q20" i="5"/>
  <c r="R20" i="5"/>
  <c r="S20" i="5"/>
  <c r="T20" i="5"/>
  <c r="U20" i="5"/>
  <c r="V20" i="5"/>
  <c r="W20" i="5"/>
  <c r="X20" i="5"/>
  <c r="Y20" i="5"/>
  <c r="Z20" i="5"/>
  <c r="AA20" i="5"/>
  <c r="P21" i="5"/>
  <c r="Q21" i="5"/>
  <c r="R21" i="5"/>
  <c r="S21" i="5"/>
  <c r="T21" i="5"/>
  <c r="U21" i="5"/>
  <c r="V21" i="5"/>
  <c r="W21" i="5"/>
  <c r="X21" i="5"/>
  <c r="Y21" i="5"/>
  <c r="Z21" i="5"/>
  <c r="AA21" i="5"/>
  <c r="P22" i="5"/>
  <c r="Q22" i="5"/>
  <c r="R22" i="5"/>
  <c r="S22" i="5"/>
  <c r="T22" i="5"/>
  <c r="U22" i="5"/>
  <c r="V22" i="5"/>
  <c r="W22" i="5"/>
  <c r="X22" i="5"/>
  <c r="Y22" i="5"/>
  <c r="Z22" i="5"/>
  <c r="AA22" i="5"/>
  <c r="P23" i="5"/>
  <c r="Q23" i="5"/>
  <c r="R23" i="5"/>
  <c r="S23" i="5"/>
  <c r="T23" i="5"/>
  <c r="U23" i="5"/>
  <c r="V23" i="5"/>
  <c r="W23" i="5"/>
  <c r="X23" i="5"/>
  <c r="Y23" i="5"/>
  <c r="Z23" i="5"/>
  <c r="AA23" i="5"/>
  <c r="P24" i="5"/>
  <c r="Q24" i="5"/>
  <c r="R24" i="5"/>
  <c r="S24" i="5"/>
  <c r="T24" i="5"/>
  <c r="U24" i="5"/>
  <c r="V24" i="5"/>
  <c r="W24" i="5"/>
  <c r="X24" i="5"/>
  <c r="Y24" i="5"/>
  <c r="Z24" i="5"/>
  <c r="AA24" i="5"/>
  <c r="P25" i="5"/>
  <c r="Q25" i="5"/>
  <c r="R25" i="5"/>
  <c r="S25" i="5"/>
  <c r="T25" i="5"/>
  <c r="U25" i="5"/>
  <c r="V25" i="5"/>
  <c r="W25" i="5"/>
  <c r="X25" i="5"/>
  <c r="Y25" i="5"/>
  <c r="Z25" i="5"/>
  <c r="AA25" i="5"/>
  <c r="P26" i="5"/>
  <c r="Q26" i="5"/>
  <c r="R26" i="5"/>
  <c r="S26" i="5"/>
  <c r="T26" i="5"/>
  <c r="U26" i="5"/>
  <c r="V26" i="5"/>
  <c r="W26" i="5"/>
  <c r="X26" i="5"/>
  <c r="Y26" i="5"/>
  <c r="Z26" i="5"/>
  <c r="AA26" i="5"/>
  <c r="P27" i="5"/>
  <c r="Q27" i="5"/>
  <c r="R27" i="5"/>
  <c r="S27" i="5"/>
  <c r="T27" i="5"/>
  <c r="U27" i="5"/>
  <c r="V27" i="5"/>
  <c r="W27" i="5"/>
  <c r="X27" i="5"/>
  <c r="Y27" i="5"/>
  <c r="Z27" i="5"/>
  <c r="AA27" i="5"/>
  <c r="P28" i="5"/>
  <c r="Q28" i="5"/>
  <c r="R28" i="5"/>
  <c r="S28" i="5"/>
  <c r="T28" i="5"/>
  <c r="U28" i="5"/>
  <c r="V28" i="5"/>
  <c r="W28" i="5"/>
  <c r="X28" i="5"/>
  <c r="Y28" i="5"/>
  <c r="Z28" i="5"/>
  <c r="AA28" i="5"/>
  <c r="P29" i="5"/>
  <c r="Q29" i="5"/>
  <c r="R29" i="5"/>
  <c r="S29" i="5"/>
  <c r="T29" i="5"/>
  <c r="U29" i="5"/>
  <c r="V29" i="5"/>
  <c r="W29" i="5"/>
  <c r="X29" i="5"/>
  <c r="Y29" i="5"/>
  <c r="Z29" i="5"/>
  <c r="AA29" i="5"/>
  <c r="P30" i="5"/>
  <c r="Q30" i="5"/>
  <c r="R30" i="5"/>
  <c r="S30" i="5"/>
  <c r="T30" i="5"/>
  <c r="U30" i="5"/>
  <c r="V30" i="5"/>
  <c r="W30" i="5"/>
  <c r="X30" i="5"/>
  <c r="Y30" i="5"/>
  <c r="Z30" i="5"/>
  <c r="AA30" i="5"/>
  <c r="P31" i="5"/>
  <c r="Q31" i="5"/>
  <c r="R31" i="5"/>
  <c r="S31" i="5"/>
  <c r="T31" i="5"/>
  <c r="U31" i="5"/>
  <c r="V31" i="5"/>
  <c r="W31" i="5"/>
  <c r="X31" i="5"/>
  <c r="Y31" i="5"/>
  <c r="Z31" i="5"/>
  <c r="AA31" i="5"/>
  <c r="P32" i="5"/>
  <c r="Q32" i="5"/>
  <c r="R32" i="5"/>
  <c r="S32" i="5"/>
  <c r="T32" i="5"/>
  <c r="U32" i="5"/>
  <c r="V32" i="5"/>
  <c r="W32" i="5"/>
  <c r="X32" i="5"/>
  <c r="Y32" i="5"/>
  <c r="Z32" i="5"/>
  <c r="AA32" i="5"/>
  <c r="P33" i="5"/>
  <c r="Q33" i="5"/>
  <c r="R33" i="5"/>
  <c r="S33" i="5"/>
  <c r="T33" i="5"/>
  <c r="U33" i="5"/>
  <c r="V33" i="5"/>
  <c r="W33" i="5"/>
  <c r="X33" i="5"/>
  <c r="Y33" i="5"/>
  <c r="Z33" i="5"/>
  <c r="AA33" i="5"/>
  <c r="P34" i="5"/>
  <c r="Q34" i="5"/>
  <c r="R34" i="5"/>
  <c r="S34" i="5"/>
  <c r="T34" i="5"/>
  <c r="U34" i="5"/>
  <c r="V34" i="5"/>
  <c r="W34" i="5"/>
  <c r="X34" i="5"/>
  <c r="Y34" i="5"/>
  <c r="Z34" i="5"/>
  <c r="AA34" i="5"/>
  <c r="P35" i="5"/>
  <c r="Q35" i="5"/>
  <c r="R35" i="5"/>
  <c r="S35" i="5"/>
  <c r="T35" i="5"/>
  <c r="U35" i="5"/>
  <c r="V35" i="5"/>
  <c r="W35" i="5"/>
  <c r="X35" i="5"/>
  <c r="Y35" i="5"/>
  <c r="Z35" i="5"/>
  <c r="AA35" i="5"/>
  <c r="P36" i="5"/>
  <c r="Q36" i="5"/>
  <c r="R36" i="5"/>
  <c r="S36" i="5"/>
  <c r="T36" i="5"/>
  <c r="U36" i="5"/>
  <c r="V36" i="5"/>
  <c r="W36" i="5"/>
  <c r="X36" i="5"/>
  <c r="Y36" i="5"/>
  <c r="Z36" i="5"/>
  <c r="AA36" i="5"/>
  <c r="P37" i="5"/>
  <c r="Q37" i="5"/>
  <c r="R37" i="5"/>
  <c r="S37" i="5"/>
  <c r="T37" i="5"/>
  <c r="U37" i="5"/>
  <c r="V37" i="5"/>
  <c r="W37" i="5"/>
  <c r="X37" i="5"/>
  <c r="Y37" i="5"/>
  <c r="Z37" i="5"/>
  <c r="AA37" i="5"/>
  <c r="P38" i="5"/>
  <c r="Q38" i="5"/>
  <c r="R38" i="5"/>
  <c r="S38" i="5"/>
  <c r="T38" i="5"/>
  <c r="U38" i="5"/>
  <c r="V38" i="5"/>
  <c r="W38" i="5"/>
  <c r="X38" i="5"/>
  <c r="Y38" i="5"/>
  <c r="Z38" i="5"/>
  <c r="AA38" i="5"/>
  <c r="P39" i="5"/>
  <c r="Q39" i="5"/>
  <c r="R39" i="5"/>
  <c r="S39" i="5"/>
  <c r="T39" i="5"/>
  <c r="U39" i="5"/>
  <c r="V39" i="5"/>
  <c r="W39" i="5"/>
  <c r="X39" i="5"/>
  <c r="Y39" i="5"/>
  <c r="Z39" i="5"/>
  <c r="AA39" i="5"/>
  <c r="P40" i="5"/>
  <c r="Q40" i="5"/>
  <c r="R40" i="5"/>
  <c r="S40" i="5"/>
  <c r="T40" i="5"/>
  <c r="U40" i="5"/>
  <c r="V40" i="5"/>
  <c r="W40" i="5"/>
  <c r="X40" i="5"/>
  <c r="Y40" i="5"/>
  <c r="Z40" i="5"/>
  <c r="AA40" i="5"/>
  <c r="P41" i="5"/>
  <c r="Q41" i="5"/>
  <c r="R41" i="5"/>
  <c r="S41" i="5"/>
  <c r="T41" i="5"/>
  <c r="U41" i="5"/>
  <c r="V41" i="5"/>
  <c r="W41" i="5"/>
  <c r="X41" i="5"/>
  <c r="Y41" i="5"/>
  <c r="Z41" i="5"/>
  <c r="AA41" i="5"/>
  <c r="P42" i="5"/>
  <c r="Q42" i="5"/>
  <c r="R42" i="5"/>
  <c r="S42" i="5"/>
  <c r="T42" i="5"/>
  <c r="U42" i="5"/>
  <c r="V42" i="5"/>
  <c r="W42" i="5"/>
  <c r="X42" i="5"/>
  <c r="Y42" i="5"/>
  <c r="Z42" i="5"/>
  <c r="AA42" i="5"/>
  <c r="P43" i="5"/>
  <c r="Q43" i="5"/>
  <c r="R43" i="5"/>
  <c r="S43" i="5"/>
  <c r="T43" i="5"/>
  <c r="U43" i="5"/>
  <c r="V43" i="5"/>
  <c r="W43" i="5"/>
  <c r="X43" i="5"/>
  <c r="Y43" i="5"/>
  <c r="Z43" i="5"/>
  <c r="AA43" i="5"/>
  <c r="P44" i="5"/>
  <c r="Q44" i="5"/>
  <c r="R44" i="5"/>
  <c r="S44" i="5"/>
  <c r="T44" i="5"/>
  <c r="U44" i="5"/>
  <c r="V44" i="5"/>
  <c r="W44" i="5"/>
  <c r="X44" i="5"/>
  <c r="Y44" i="5"/>
  <c r="Z44" i="5"/>
  <c r="AO54" i="5" s="1"/>
  <c r="AO55" i="5" s="1"/>
  <c r="Z55" i="5" s="1"/>
  <c r="Z54" i="5" s="1"/>
  <c r="AA44" i="5"/>
  <c r="P45" i="5"/>
  <c r="R45" i="5"/>
  <c r="S45" i="5"/>
  <c r="AH54" i="5" s="1"/>
  <c r="AH55" i="5" s="1"/>
  <c r="S55" i="5" s="1"/>
  <c r="S54" i="5" s="1"/>
  <c r="T45" i="5"/>
  <c r="U45" i="5"/>
  <c r="AJ54" i="5" s="1"/>
  <c r="AJ55" i="5" s="1"/>
  <c r="U55" i="5" s="1"/>
  <c r="U54" i="5" s="1"/>
  <c r="V45" i="5"/>
  <c r="W45" i="5"/>
  <c r="AL54" i="5" s="1"/>
  <c r="AL55" i="5" s="1"/>
  <c r="W55" i="5" s="1"/>
  <c r="W54" i="5" s="1"/>
  <c r="X45" i="5"/>
  <c r="Y45" i="5"/>
  <c r="AN54" i="5" s="1"/>
  <c r="AN55" i="5" s="1"/>
  <c r="Y55" i="5" s="1"/>
  <c r="Y54" i="5" s="1"/>
  <c r="Z45" i="5"/>
  <c r="AA45" i="5"/>
  <c r="P46" i="5"/>
  <c r="R46" i="5"/>
  <c r="S46" i="5"/>
  <c r="T46" i="5"/>
  <c r="U46" i="5"/>
  <c r="V46" i="5"/>
  <c r="W46" i="5"/>
  <c r="X46" i="5"/>
  <c r="Y46" i="5"/>
  <c r="Z46" i="5"/>
  <c r="AA46" i="5"/>
  <c r="P47" i="5"/>
  <c r="R47" i="5"/>
  <c r="T47" i="5"/>
  <c r="V47" i="5"/>
  <c r="W47" i="5"/>
  <c r="Y47" i="5"/>
  <c r="AA47" i="5"/>
  <c r="AE51" i="5"/>
  <c r="AE52" i="5"/>
  <c r="P53" i="5" s="1"/>
  <c r="AK63" i="5"/>
  <c r="AF51" i="5"/>
  <c r="AF52" i="5" s="1"/>
  <c r="Q53" i="5" s="1"/>
  <c r="AF54" i="5"/>
  <c r="AF55" i="5"/>
  <c r="Q55" i="5" s="1"/>
  <c r="Q54" i="5" s="1"/>
  <c r="AG51" i="5"/>
  <c r="AG52" i="5"/>
  <c r="R53" i="5" s="1"/>
  <c r="AG54" i="5"/>
  <c r="AG55" i="5" s="1"/>
  <c r="R55" i="5" s="1"/>
  <c r="R54" i="5" s="1"/>
  <c r="AH51" i="5"/>
  <c r="AH52" i="5" s="1"/>
  <c r="S53" i="5" s="1"/>
  <c r="AI51" i="5"/>
  <c r="AI52" i="5"/>
  <c r="T53" i="5" s="1"/>
  <c r="AI54" i="5"/>
  <c r="AI55" i="5" s="1"/>
  <c r="T55" i="5" s="1"/>
  <c r="T54" i="5" s="1"/>
  <c r="AJ51" i="5"/>
  <c r="AJ52" i="5" s="1"/>
  <c r="U53" i="5" s="1"/>
  <c r="AK51" i="5"/>
  <c r="AK52" i="5"/>
  <c r="V53" i="5" s="1"/>
  <c r="AK54" i="5"/>
  <c r="AK55" i="5" s="1"/>
  <c r="V55" i="5" s="1"/>
  <c r="V54" i="5" s="1"/>
  <c r="AL51" i="5"/>
  <c r="AL52" i="5" s="1"/>
  <c r="W53" i="5" s="1"/>
  <c r="AM51" i="5"/>
  <c r="AM52" i="5"/>
  <c r="X53" i="5" s="1"/>
  <c r="AM54" i="5"/>
  <c r="AM55" i="5" s="1"/>
  <c r="X55" i="5" s="1"/>
  <c r="X54" i="5" s="1"/>
  <c r="AN51" i="5"/>
  <c r="AN52" i="5" s="1"/>
  <c r="Y53" i="5" s="1"/>
  <c r="AO51" i="5"/>
  <c r="AO52" i="5"/>
  <c r="Z53" i="5" s="1"/>
  <c r="AP51" i="5"/>
  <c r="AP52" i="5"/>
  <c r="AA53" i="5" s="1"/>
  <c r="AP54" i="5"/>
  <c r="AP55" i="5" s="1"/>
  <c r="AA55" i="5" s="1"/>
  <c r="AA54" i="5" s="1"/>
  <c r="AC49" i="5"/>
  <c r="AE54" i="5"/>
  <c r="AE55" i="5" s="1"/>
  <c r="P55" i="5" s="1"/>
  <c r="AD66" i="5"/>
  <c r="AD67" i="5" s="1"/>
  <c r="AE66" i="5"/>
  <c r="AF66" i="5"/>
  <c r="AE67" i="5"/>
  <c r="AE68" i="5"/>
  <c r="AE69" i="5"/>
  <c r="Y70" i="5"/>
  <c r="AE70" i="5"/>
  <c r="AE71" i="5"/>
  <c r="AE72" i="5"/>
  <c r="AE73" i="5"/>
  <c r="AE74" i="5"/>
  <c r="AE75" i="5"/>
  <c r="AE76" i="5"/>
  <c r="AE77" i="5"/>
  <c r="AE78" i="5"/>
  <c r="AE79" i="5"/>
  <c r="AE80" i="5"/>
  <c r="AE81" i="5"/>
  <c r="AE82" i="5"/>
  <c r="AE83" i="5"/>
  <c r="AE84" i="5"/>
  <c r="AE85" i="5"/>
  <c r="AE86" i="5"/>
  <c r="AE87" i="5"/>
  <c r="AE88" i="5"/>
  <c r="AE89" i="5"/>
  <c r="AE90" i="5"/>
  <c r="AE91" i="5"/>
  <c r="AE92" i="5"/>
  <c r="AE93" i="5"/>
  <c r="AE94" i="5"/>
  <c r="AE95" i="5"/>
  <c r="AE96" i="5"/>
  <c r="AE97" i="5"/>
  <c r="AE98" i="5"/>
  <c r="AE99" i="5"/>
  <c r="AE100" i="5"/>
  <c r="AE101" i="5"/>
  <c r="AE102" i="5"/>
  <c r="AE103" i="5"/>
  <c r="AE104" i="5"/>
  <c r="AE105" i="5"/>
  <c r="AE106" i="5"/>
  <c r="AE107" i="5"/>
  <c r="AE108" i="5"/>
  <c r="AE109" i="5"/>
  <c r="AE110" i="5"/>
  <c r="AE111" i="5"/>
  <c r="AE112" i="5"/>
  <c r="AE113" i="5"/>
  <c r="AE114" i="5"/>
  <c r="AE115" i="5"/>
  <c r="AE116" i="5"/>
  <c r="AE117" i="5"/>
  <c r="AE118" i="5"/>
  <c r="AE119" i="5"/>
  <c r="AE120" i="5"/>
  <c r="AE121" i="5"/>
  <c r="AE122" i="5"/>
  <c r="AE123" i="5"/>
  <c r="AE124" i="5"/>
  <c r="AE125" i="5"/>
  <c r="AE126" i="5"/>
  <c r="AE127" i="5"/>
  <c r="AE128" i="5"/>
  <c r="AE129" i="5"/>
  <c r="AE130" i="5"/>
  <c r="AE131" i="5"/>
  <c r="AE132" i="5"/>
  <c r="AE133" i="5"/>
  <c r="AE134" i="5"/>
  <c r="AE135" i="5"/>
  <c r="AE136" i="5"/>
  <c r="AE137" i="5"/>
  <c r="AE138" i="5"/>
  <c r="AE139" i="5"/>
  <c r="AE140" i="5"/>
  <c r="AE141" i="5"/>
  <c r="AE142" i="5"/>
  <c r="AE143" i="5"/>
  <c r="AE144" i="5"/>
  <c r="AE145" i="5"/>
  <c r="AE146" i="5"/>
  <c r="AE147" i="5"/>
  <c r="AE148" i="5"/>
  <c r="AE149" i="5"/>
  <c r="AE150" i="5"/>
  <c r="AE151" i="5"/>
  <c r="AE152" i="5"/>
  <c r="AE153" i="5"/>
  <c r="AE154" i="5"/>
  <c r="AE155" i="5"/>
  <c r="AE156" i="5"/>
  <c r="AE157" i="5"/>
  <c r="AE158" i="5"/>
  <c r="AE159" i="5"/>
  <c r="AE160" i="5"/>
  <c r="AE161" i="5"/>
  <c r="AE162" i="5"/>
  <c r="AE163" i="5"/>
  <c r="AE164" i="5"/>
  <c r="AE165" i="5"/>
  <c r="AE166" i="5"/>
  <c r="AE167" i="5"/>
  <c r="AE168" i="5"/>
  <c r="AE169" i="5"/>
  <c r="AE170" i="5"/>
  <c r="AE171" i="5"/>
  <c r="AE172" i="5"/>
  <c r="AE173" i="5"/>
  <c r="AE174" i="5"/>
  <c r="AE175" i="5"/>
  <c r="AE176" i="5"/>
  <c r="AE177" i="5"/>
  <c r="AE178" i="5"/>
  <c r="AE179" i="5"/>
  <c r="AE180" i="5"/>
  <c r="AE181" i="5"/>
  <c r="AE182" i="5"/>
  <c r="AE183" i="5"/>
  <c r="AE184" i="5"/>
  <c r="AE185" i="5"/>
  <c r="AE186" i="5"/>
  <c r="AE187" i="5"/>
  <c r="AE188" i="5"/>
  <c r="AE189" i="5"/>
  <c r="AE190" i="5"/>
  <c r="AE191" i="5"/>
  <c r="AE192" i="5"/>
  <c r="AE193" i="5"/>
  <c r="AE194" i="5"/>
  <c r="AE195" i="5"/>
  <c r="AE196" i="5"/>
  <c r="AE197" i="5"/>
  <c r="AE198" i="5"/>
  <c r="AE199" i="5"/>
  <c r="AE200" i="5"/>
  <c r="AE201" i="5"/>
  <c r="AE202" i="5"/>
  <c r="AE203" i="5"/>
  <c r="AE204" i="5"/>
  <c r="AE205" i="5"/>
  <c r="AE206" i="5"/>
  <c r="AE207" i="5"/>
  <c r="AE208" i="5"/>
  <c r="AE209" i="5"/>
  <c r="AE210" i="5"/>
  <c r="AE211" i="5"/>
  <c r="AE212" i="5"/>
  <c r="AE213" i="5"/>
  <c r="AE214" i="5"/>
  <c r="AE215" i="5"/>
  <c r="AE216" i="5"/>
  <c r="AE217" i="5"/>
  <c r="AE218" i="5"/>
  <c r="AE219" i="5"/>
  <c r="AE220" i="5"/>
  <c r="AE221" i="5"/>
  <c r="AE222" i="5"/>
  <c r="AE223" i="5"/>
  <c r="AE224" i="5"/>
  <c r="AE225" i="5"/>
  <c r="AE226" i="5"/>
  <c r="AE227" i="5"/>
  <c r="AE228" i="5"/>
  <c r="AE229" i="5"/>
  <c r="AE230" i="5"/>
  <c r="AE231" i="5"/>
  <c r="AE232" i="5"/>
  <c r="AE233" i="5"/>
  <c r="AE234" i="5"/>
  <c r="AE235" i="5"/>
  <c r="AE236" i="5"/>
  <c r="AE237" i="5"/>
  <c r="AE238" i="5"/>
  <c r="AE239" i="5"/>
  <c r="AE240" i="5"/>
  <c r="AE241" i="5"/>
  <c r="AE242" i="5"/>
  <c r="AE243" i="5"/>
  <c r="AE244" i="5"/>
  <c r="AE245" i="5"/>
  <c r="AE246" i="5"/>
  <c r="AE247" i="5"/>
  <c r="AE248" i="5"/>
  <c r="AE249" i="5"/>
  <c r="AE250" i="5"/>
  <c r="AE251" i="5"/>
  <c r="AE252" i="5"/>
  <c r="AE253" i="5"/>
  <c r="AE254" i="5"/>
  <c r="AE255" i="5"/>
  <c r="AE256" i="5"/>
  <c r="AE257" i="5"/>
  <c r="AE258" i="5"/>
  <c r="AE259" i="5"/>
  <c r="AE260" i="5"/>
  <c r="AE261" i="5"/>
  <c r="AE262" i="5"/>
  <c r="AE263" i="5"/>
  <c r="AE264" i="5"/>
  <c r="AE265" i="5"/>
  <c r="AE266" i="5"/>
  <c r="AE267" i="5"/>
  <c r="AE268" i="5"/>
  <c r="AE269" i="5"/>
  <c r="AE270" i="5"/>
  <c r="AE271" i="5"/>
  <c r="AE272" i="5"/>
  <c r="AE273" i="5"/>
  <c r="AE274" i="5"/>
  <c r="AE275" i="5"/>
  <c r="AE276" i="5"/>
  <c r="AE277" i="5"/>
  <c r="AE278" i="5"/>
  <c r="AE279" i="5"/>
  <c r="AE280" i="5"/>
  <c r="AE281" i="5"/>
  <c r="AE282" i="5"/>
  <c r="AE283" i="5"/>
  <c r="AE284" i="5"/>
  <c r="AE285" i="5"/>
  <c r="AE286" i="5"/>
  <c r="AE287" i="5"/>
  <c r="AE288" i="5"/>
  <c r="AE289" i="5"/>
  <c r="AE290" i="5"/>
  <c r="AE291" i="5"/>
  <c r="AE292" i="5"/>
  <c r="AE293" i="5"/>
  <c r="AE294" i="5"/>
  <c r="AE295" i="5"/>
  <c r="AE296" i="5"/>
  <c r="AE297" i="5"/>
  <c r="AE298" i="5"/>
  <c r="AE299" i="5"/>
  <c r="AE300" i="5"/>
  <c r="AE301" i="5"/>
  <c r="AE302" i="5"/>
  <c r="AE303" i="5"/>
  <c r="AE304" i="5"/>
  <c r="AE305" i="5"/>
  <c r="AE306" i="5"/>
  <c r="AE307" i="5"/>
  <c r="AE308" i="5"/>
  <c r="AE309" i="5"/>
  <c r="AE310" i="5"/>
  <c r="AE311" i="5"/>
  <c r="AE312" i="5"/>
  <c r="AE313" i="5"/>
  <c r="AE314" i="5"/>
  <c r="AE315" i="5"/>
  <c r="AE316" i="5"/>
  <c r="AE317" i="5"/>
  <c r="AE318" i="5"/>
  <c r="AE319" i="5"/>
  <c r="AE320" i="5"/>
  <c r="AE321" i="5"/>
  <c r="AE322" i="5"/>
  <c r="AE323" i="5"/>
  <c r="AE324" i="5"/>
  <c r="AE325" i="5"/>
  <c r="AE326" i="5"/>
  <c r="AE327" i="5"/>
  <c r="AE328" i="5"/>
  <c r="AE329" i="5"/>
  <c r="AE330" i="5"/>
  <c r="AE331" i="5"/>
  <c r="AE332" i="5"/>
  <c r="AE333" i="5"/>
  <c r="AE334" i="5"/>
  <c r="AE335" i="5"/>
  <c r="AE336" i="5"/>
  <c r="AE337" i="5"/>
  <c r="AE338" i="5"/>
  <c r="AE339" i="5"/>
  <c r="AE340" i="5"/>
  <c r="AE341" i="5"/>
  <c r="AE342" i="5"/>
  <c r="AE343" i="5"/>
  <c r="AE344" i="5"/>
  <c r="AE345" i="5"/>
  <c r="AE346" i="5"/>
  <c r="AE347" i="5"/>
  <c r="AE348" i="5"/>
  <c r="AE349" i="5"/>
  <c r="AE350" i="5"/>
  <c r="AE351" i="5"/>
  <c r="AE352" i="5"/>
  <c r="AE353" i="5"/>
  <c r="AE354" i="5"/>
  <c r="AE355" i="5"/>
  <c r="AE356" i="5"/>
  <c r="AE357" i="5"/>
  <c r="AE358" i="5"/>
  <c r="AE359" i="5"/>
  <c r="AE360" i="5"/>
  <c r="AE361" i="5"/>
  <c r="AE362" i="5"/>
  <c r="AE363" i="5"/>
  <c r="AE364" i="5"/>
  <c r="AE365" i="5"/>
  <c r="AE366" i="5"/>
  <c r="AE367" i="5"/>
  <c r="AE368" i="5"/>
  <c r="AE369" i="5"/>
  <c r="AE370" i="5"/>
  <c r="AE371" i="5"/>
  <c r="AE372" i="5"/>
  <c r="AE373" i="5"/>
  <c r="AE374" i="5"/>
  <c r="AE375" i="5"/>
  <c r="AE376" i="5"/>
  <c r="AE377" i="5"/>
  <c r="AE378" i="5"/>
  <c r="AE379" i="5"/>
  <c r="AE380" i="5"/>
  <c r="AE381" i="5"/>
  <c r="AE382" i="5"/>
  <c r="AE383" i="5"/>
  <c r="AE384" i="5"/>
  <c r="AE385" i="5"/>
  <c r="AE386" i="5"/>
  <c r="AE387" i="5"/>
  <c r="AE388" i="5"/>
  <c r="AE389" i="5"/>
  <c r="AE390" i="5"/>
  <c r="AE391" i="5"/>
  <c r="AE392" i="5"/>
  <c r="AE393" i="5"/>
  <c r="AE394" i="5"/>
  <c r="AE395" i="5"/>
  <c r="AE396" i="5"/>
  <c r="AE397" i="5"/>
  <c r="AE398" i="5"/>
  <c r="AE399" i="5"/>
  <c r="AE400" i="5"/>
  <c r="AE401" i="5"/>
  <c r="AE402" i="5"/>
  <c r="AE403" i="5"/>
  <c r="AE404" i="5"/>
  <c r="AE405" i="5"/>
  <c r="AE406" i="5"/>
  <c r="AE407" i="5"/>
  <c r="AE408" i="5"/>
  <c r="AE409" i="5"/>
  <c r="AE410" i="5"/>
  <c r="AE411" i="5"/>
  <c r="AE412" i="5"/>
  <c r="AE413" i="5"/>
  <c r="AE414" i="5"/>
  <c r="AE415" i="5"/>
  <c r="AE416" i="5"/>
  <c r="AE417" i="5"/>
  <c r="AE418" i="5"/>
  <c r="AE419" i="5"/>
  <c r="AE420" i="5"/>
  <c r="AE421" i="5"/>
  <c r="AE422" i="5"/>
  <c r="AE423" i="5"/>
  <c r="AE424" i="5"/>
  <c r="AE425" i="5"/>
  <c r="AE426" i="5"/>
  <c r="AE427" i="5"/>
  <c r="AE428" i="5"/>
  <c r="AE429" i="5"/>
  <c r="AE430" i="5"/>
  <c r="AE4" i="3"/>
  <c r="AE3" i="3"/>
  <c r="AE2" i="3"/>
  <c r="P8" i="1"/>
  <c r="C3" i="3" s="1"/>
  <c r="P9" i="1"/>
  <c r="C4" i="3" s="1"/>
  <c r="P11" i="1"/>
  <c r="C6" i="3" s="1"/>
  <c r="P10" i="1"/>
  <c r="C5" i="3" s="1"/>
  <c r="S8" i="1"/>
  <c r="H3" i="3" s="1"/>
  <c r="S9" i="1"/>
  <c r="H4" i="3" s="1"/>
  <c r="X10" i="1"/>
  <c r="AG4" i="3" s="1"/>
  <c r="X9" i="1"/>
  <c r="AG3" i="3" s="1"/>
  <c r="Y10" i="1"/>
  <c r="AJ4" i="3" s="1"/>
  <c r="Y9" i="1"/>
  <c r="AJ3" i="3" s="1"/>
  <c r="Z10" i="1"/>
  <c r="AL4" i="3" s="1"/>
  <c r="Z9" i="1"/>
  <c r="AL3" i="3" s="1"/>
  <c r="AA10" i="1"/>
  <c r="AM4" i="3" s="1"/>
  <c r="AA9" i="1"/>
  <c r="AM3" i="3" s="1"/>
  <c r="P13" i="1"/>
  <c r="A10" i="3" s="1"/>
  <c r="P17" i="1"/>
  <c r="AE51" i="1" s="1"/>
  <c r="AE52" i="1" s="1"/>
  <c r="P53" i="1" s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AK63" i="1"/>
  <c r="Q17" i="1"/>
  <c r="AF51" i="1" s="1"/>
  <c r="AF52" i="1" s="1"/>
  <c r="Q53" i="1" s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AG51" i="1"/>
  <c r="AG52" i="1" s="1"/>
  <c r="R53" i="1" s="1"/>
  <c r="S17" i="1"/>
  <c r="AH51" i="1" s="1"/>
  <c r="AH52" i="1" s="1"/>
  <c r="S53" i="1" s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AI51" i="1"/>
  <c r="AI52" i="1" s="1"/>
  <c r="T53" i="1" s="1"/>
  <c r="U17" i="1"/>
  <c r="AJ51" i="1" s="1"/>
  <c r="AJ52" i="1" s="1"/>
  <c r="U53" i="1" s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AK51" i="1"/>
  <c r="AK52" i="1" s="1"/>
  <c r="V53" i="1" s="1"/>
  <c r="W17" i="1"/>
  <c r="AL51" i="1" s="1"/>
  <c r="AL52" i="1" s="1"/>
  <c r="W53" i="1" s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AM51" i="1"/>
  <c r="AM52" i="1" s="1"/>
  <c r="X53" i="1" s="1"/>
  <c r="Y17" i="1"/>
  <c r="AN51" i="1" s="1"/>
  <c r="AN52" i="1" s="1"/>
  <c r="Y53" i="1" s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AO51" i="1"/>
  <c r="AO52" i="1" s="1"/>
  <c r="Z53" i="1" s="1"/>
  <c r="AA17" i="1"/>
  <c r="AP51" i="1" s="1"/>
  <c r="AP52" i="1" s="1"/>
  <c r="AA53" i="1" s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AE54" i="1"/>
  <c r="AE55" i="1" s="1"/>
  <c r="P55" i="1" s="1"/>
  <c r="Q32" i="1"/>
  <c r="AF54" i="1" s="1"/>
  <c r="AF55" i="1" s="1"/>
  <c r="Q55" i="1" s="1"/>
  <c r="Q54" i="1" s="1"/>
  <c r="F10" i="3" s="1"/>
  <c r="Q33" i="1"/>
  <c r="Q34" i="1"/>
  <c r="Q35" i="1"/>
  <c r="Q36" i="1"/>
  <c r="Q37" i="1"/>
  <c r="Q38" i="1"/>
  <c r="Q39" i="1"/>
  <c r="Q40" i="1"/>
  <c r="Q41" i="1"/>
  <c r="Q42" i="1"/>
  <c r="Q43" i="1"/>
  <c r="Q44" i="1"/>
  <c r="R32" i="1"/>
  <c r="R33" i="1"/>
  <c r="R34" i="1"/>
  <c r="R35" i="1"/>
  <c r="AG54" i="1" s="1"/>
  <c r="AG55" i="1" s="1"/>
  <c r="R55" i="1" s="1"/>
  <c r="R54" i="1" s="1"/>
  <c r="I10" i="3" s="1"/>
  <c r="R36" i="1"/>
  <c r="R37" i="1"/>
  <c r="R38" i="1"/>
  <c r="R39" i="1"/>
  <c r="R40" i="1"/>
  <c r="R41" i="1"/>
  <c r="R42" i="1"/>
  <c r="R43" i="1"/>
  <c r="R44" i="1"/>
  <c r="R45" i="1"/>
  <c r="R46" i="1"/>
  <c r="R47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AH54" i="1"/>
  <c r="AH55" i="1" s="1"/>
  <c r="S55" i="1" s="1"/>
  <c r="S54" i="1" s="1"/>
  <c r="L10" i="3" s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AI54" i="1"/>
  <c r="AI55" i="1" s="1"/>
  <c r="T55" i="1" s="1"/>
  <c r="T54" i="1" s="1"/>
  <c r="O10" i="3" s="1"/>
  <c r="U32" i="1"/>
  <c r="AJ54" i="1" s="1"/>
  <c r="AJ55" i="1" s="1"/>
  <c r="U55" i="1" s="1"/>
  <c r="U54" i="1" s="1"/>
  <c r="R10" i="3" s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V32" i="1"/>
  <c r="V33" i="1"/>
  <c r="AK54" i="1" s="1"/>
  <c r="AK55" i="1" s="1"/>
  <c r="V55" i="1" s="1"/>
  <c r="V54" i="1" s="1"/>
  <c r="U10" i="3" s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W32" i="1"/>
  <c r="W33" i="1"/>
  <c r="AL54" i="1" s="1"/>
  <c r="AL55" i="1" s="1"/>
  <c r="W55" i="1" s="1"/>
  <c r="W54" i="1" s="1"/>
  <c r="X10" i="3" s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AM54" i="1"/>
  <c r="AM55" i="1" s="1"/>
  <c r="X55" i="1" s="1"/>
  <c r="X54" i="1" s="1"/>
  <c r="AA10" i="3" s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AN54" i="1"/>
  <c r="AN55" i="1" s="1"/>
  <c r="Y55" i="1" s="1"/>
  <c r="Y54" i="1" s="1"/>
  <c r="AD10" i="3" s="1"/>
  <c r="Z32" i="1"/>
  <c r="AO54" i="1" s="1"/>
  <c r="AO55" i="1" s="1"/>
  <c r="Z55" i="1" s="1"/>
  <c r="Z54" i="1" s="1"/>
  <c r="AG10" i="3" s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AA32" i="1"/>
  <c r="AA33" i="1"/>
  <c r="AP54" i="1" s="1"/>
  <c r="AP55" i="1" s="1"/>
  <c r="AA55" i="1" s="1"/>
  <c r="AA54" i="1" s="1"/>
  <c r="AJ10" i="3" s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U119" i="4"/>
  <c r="U120" i="4" s="1"/>
  <c r="V129" i="4"/>
  <c r="V128" i="4"/>
  <c r="V127" i="4"/>
  <c r="V126" i="4"/>
  <c r="V125" i="4"/>
  <c r="V124" i="4"/>
  <c r="V123" i="4"/>
  <c r="V122" i="4"/>
  <c r="V121" i="4"/>
  <c r="V120" i="4"/>
  <c r="V119" i="4"/>
  <c r="W119" i="4"/>
  <c r="V118" i="4"/>
  <c r="W118" i="4"/>
  <c r="U107" i="4"/>
  <c r="U108" i="4"/>
  <c r="U109" i="4" s="1"/>
  <c r="V117" i="4"/>
  <c r="V116" i="4"/>
  <c r="V115" i="4"/>
  <c r="V114" i="4"/>
  <c r="V113" i="4"/>
  <c r="V112" i="4"/>
  <c r="V111" i="4"/>
  <c r="V110" i="4"/>
  <c r="V109" i="4"/>
  <c r="V108" i="4"/>
  <c r="W108" i="4" s="1"/>
  <c r="V107" i="4"/>
  <c r="W107" i="4" s="1"/>
  <c r="V106" i="4"/>
  <c r="W106" i="4" s="1"/>
  <c r="U95" i="4"/>
  <c r="U96" i="4" s="1"/>
  <c r="V105" i="4"/>
  <c r="V104" i="4"/>
  <c r="V103" i="4"/>
  <c r="V102" i="4"/>
  <c r="V101" i="4"/>
  <c r="V100" i="4"/>
  <c r="V99" i="4"/>
  <c r="V98" i="4"/>
  <c r="V97" i="4"/>
  <c r="V96" i="4"/>
  <c r="V95" i="4"/>
  <c r="W95" i="4"/>
  <c r="V94" i="4"/>
  <c r="W94" i="4"/>
  <c r="U83" i="4"/>
  <c r="U84" i="4"/>
  <c r="U85" i="4" s="1"/>
  <c r="V93" i="4"/>
  <c r="V92" i="4"/>
  <c r="V91" i="4"/>
  <c r="V90" i="4"/>
  <c r="V89" i="4"/>
  <c r="V88" i="4"/>
  <c r="V87" i="4"/>
  <c r="V86" i="4"/>
  <c r="V85" i="4"/>
  <c r="V84" i="4"/>
  <c r="W84" i="4" s="1"/>
  <c r="V83" i="4"/>
  <c r="W83" i="4" s="1"/>
  <c r="V82" i="4"/>
  <c r="W82" i="4" s="1"/>
  <c r="U71" i="4"/>
  <c r="U72" i="4" s="1"/>
  <c r="V81" i="4"/>
  <c r="V80" i="4"/>
  <c r="V79" i="4"/>
  <c r="V78" i="4"/>
  <c r="V77" i="4"/>
  <c r="V76" i="4"/>
  <c r="V75" i="4"/>
  <c r="V74" i="4"/>
  <c r="V73" i="4"/>
  <c r="V72" i="4"/>
  <c r="V71" i="4"/>
  <c r="W71" i="4"/>
  <c r="V70" i="4"/>
  <c r="W70" i="4"/>
  <c r="U59" i="4"/>
  <c r="U60" i="4"/>
  <c r="U61" i="4" s="1"/>
  <c r="V69" i="4"/>
  <c r="V68" i="4"/>
  <c r="V67" i="4"/>
  <c r="V66" i="4"/>
  <c r="V65" i="4"/>
  <c r="V64" i="4"/>
  <c r="V63" i="4"/>
  <c r="V62" i="4"/>
  <c r="V61" i="4"/>
  <c r="V60" i="4"/>
  <c r="W60" i="4" s="1"/>
  <c r="V59" i="4"/>
  <c r="W59" i="4" s="1"/>
  <c r="V58" i="4"/>
  <c r="W58" i="4" s="1"/>
  <c r="U47" i="4"/>
  <c r="U48" i="4" s="1"/>
  <c r="V57" i="4"/>
  <c r="V56" i="4"/>
  <c r="V55" i="4"/>
  <c r="V54" i="4"/>
  <c r="V53" i="4"/>
  <c r="V52" i="4"/>
  <c r="V51" i="4"/>
  <c r="V50" i="4"/>
  <c r="V49" i="4"/>
  <c r="V48" i="4"/>
  <c r="V47" i="4"/>
  <c r="W47" i="4"/>
  <c r="V46" i="4"/>
  <c r="W46" i="4"/>
  <c r="U35" i="4"/>
  <c r="U36" i="4"/>
  <c r="U37" i="4" s="1"/>
  <c r="K5" i="4"/>
  <c r="K4" i="4"/>
  <c r="K3" i="4"/>
  <c r="T118" i="4"/>
  <c r="T106" i="4"/>
  <c r="T94" i="4"/>
  <c r="T82" i="4"/>
  <c r="T70" i="4"/>
  <c r="T58" i="4"/>
  <c r="T46" i="4"/>
  <c r="F8" i="4"/>
  <c r="A8" i="4"/>
  <c r="C3" i="4"/>
  <c r="C4" i="4"/>
  <c r="C6" i="4"/>
  <c r="C5" i="4"/>
  <c r="F4" i="4"/>
  <c r="F3" i="4"/>
  <c r="L5" i="4"/>
  <c r="L4" i="4"/>
  <c r="M5" i="4"/>
  <c r="M4" i="4"/>
  <c r="N4" i="4"/>
  <c r="N5" i="4"/>
  <c r="P4" i="4"/>
  <c r="P5" i="4"/>
  <c r="A10" i="4"/>
  <c r="T34" i="4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AE51" i="2"/>
  <c r="AE52" i="2" s="1"/>
  <c r="P53" i="2" s="1"/>
  <c r="Z2" i="2"/>
  <c r="AK63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AF51" i="2" s="1"/>
  <c r="AF52" i="2" s="1"/>
  <c r="Q53" i="2" s="1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AG51" i="2"/>
  <c r="AG52" i="2"/>
  <c r="R53" i="2" s="1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AH51" i="2"/>
  <c r="AH52" i="2" s="1"/>
  <c r="S53" i="2" s="1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AI51" i="2" s="1"/>
  <c r="AI52" i="2" s="1"/>
  <c r="T53" i="2" s="1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AJ51" i="2"/>
  <c r="AJ52" i="2"/>
  <c r="U53" i="2" s="1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AK51" i="2" s="1"/>
  <c r="AK52" i="2" s="1"/>
  <c r="V53" i="2" s="1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AL51" i="2"/>
  <c r="AL52" i="2" s="1"/>
  <c r="W53" i="2" s="1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AM51" i="2" s="1"/>
  <c r="AM52" i="2" s="1"/>
  <c r="X53" i="2" s="1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AN51" i="2"/>
  <c r="AN52" i="2" s="1"/>
  <c r="Y53" i="2" s="1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AO51" i="2" s="1"/>
  <c r="AO52" i="2" s="1"/>
  <c r="Z53" i="2" s="1"/>
  <c r="Z30" i="2"/>
  <c r="Z31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P51" i="2"/>
  <c r="AP52" i="2" s="1"/>
  <c r="AA53" i="2" s="1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AE54" i="2"/>
  <c r="AE55" i="2"/>
  <c r="P55" i="2" s="1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AF54" i="2"/>
  <c r="AF55" i="2" s="1"/>
  <c r="Q55" i="2" s="1"/>
  <c r="Q54" i="2" s="1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AG54" i="2"/>
  <c r="AG55" i="2" s="1"/>
  <c r="R55" i="2" s="1"/>
  <c r="R54" i="2" s="1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AH54" i="2" s="1"/>
  <c r="AH55" i="2" s="1"/>
  <c r="S55" i="2" s="1"/>
  <c r="S54" i="2" s="1"/>
  <c r="S45" i="2"/>
  <c r="S46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AI54" i="2" s="1"/>
  <c r="AI55" i="2" s="1"/>
  <c r="T55" i="2" s="1"/>
  <c r="T54" i="2" s="1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AJ54" i="2" s="1"/>
  <c r="AJ55" i="2" s="1"/>
  <c r="U55" i="2" s="1"/>
  <c r="U54" i="2" s="1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AK54" i="2"/>
  <c r="AK55" i="2" s="1"/>
  <c r="V55" i="2" s="1"/>
  <c r="V54" i="2" s="1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AL54" i="2"/>
  <c r="AL55" i="2" s="1"/>
  <c r="W55" i="2" s="1"/>
  <c r="W54" i="2" s="1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AM54" i="2" s="1"/>
  <c r="AM55" i="2" s="1"/>
  <c r="X55" i="2" s="1"/>
  <c r="X54" i="2" s="1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AN54" i="2" s="1"/>
  <c r="AN55" i="2" s="1"/>
  <c r="Y55" i="2" s="1"/>
  <c r="Y54" i="2" s="1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AO54" i="2"/>
  <c r="AO55" i="2" s="1"/>
  <c r="Z55" i="2" s="1"/>
  <c r="Z54" i="2" s="1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P54" i="2"/>
  <c r="AP55" i="2" s="1"/>
  <c r="AA55" i="2" s="1"/>
  <c r="AA54" i="2" s="1"/>
  <c r="AE66" i="2"/>
  <c r="AE431" i="2"/>
  <c r="AE430" i="2"/>
  <c r="AE429" i="2"/>
  <c r="AE428" i="2"/>
  <c r="AE427" i="2"/>
  <c r="AE426" i="2"/>
  <c r="AE425" i="2"/>
  <c r="AE424" i="2"/>
  <c r="AE423" i="2"/>
  <c r="AE422" i="2"/>
  <c r="AE421" i="2"/>
  <c r="AE420" i="2"/>
  <c r="AE419" i="2"/>
  <c r="AE418" i="2"/>
  <c r="AE417" i="2"/>
  <c r="AE416" i="2"/>
  <c r="AE415" i="2"/>
  <c r="AE414" i="2"/>
  <c r="AE413" i="2"/>
  <c r="AE412" i="2"/>
  <c r="AE411" i="2"/>
  <c r="AE410" i="2"/>
  <c r="AE409" i="2"/>
  <c r="AE408" i="2"/>
  <c r="AE407" i="2"/>
  <c r="AE406" i="2"/>
  <c r="AE405" i="2"/>
  <c r="AE404" i="2"/>
  <c r="AE403" i="2"/>
  <c r="AE402" i="2"/>
  <c r="AE401" i="2"/>
  <c r="AE400" i="2"/>
  <c r="AE399" i="2"/>
  <c r="AE398" i="2"/>
  <c r="AE397" i="2"/>
  <c r="AE396" i="2"/>
  <c r="AE395" i="2"/>
  <c r="AE394" i="2"/>
  <c r="AE393" i="2"/>
  <c r="AE392" i="2"/>
  <c r="AE391" i="2"/>
  <c r="AE390" i="2"/>
  <c r="AE389" i="2"/>
  <c r="AE388" i="2"/>
  <c r="AE387" i="2"/>
  <c r="AE386" i="2"/>
  <c r="AE385" i="2"/>
  <c r="AE384" i="2"/>
  <c r="AE383" i="2"/>
  <c r="AE382" i="2"/>
  <c r="AE381" i="2"/>
  <c r="AE380" i="2"/>
  <c r="AE379" i="2"/>
  <c r="AE378" i="2"/>
  <c r="AE377" i="2"/>
  <c r="AE376" i="2"/>
  <c r="AE375" i="2"/>
  <c r="AE374" i="2"/>
  <c r="AE373" i="2"/>
  <c r="AE372" i="2"/>
  <c r="AE371" i="2"/>
  <c r="AE370" i="2"/>
  <c r="AE369" i="2"/>
  <c r="AE368" i="2"/>
  <c r="AE367" i="2"/>
  <c r="AE366" i="2"/>
  <c r="AE365" i="2"/>
  <c r="AE364" i="2"/>
  <c r="AE363" i="2"/>
  <c r="AE362" i="2"/>
  <c r="AE361" i="2"/>
  <c r="AE360" i="2"/>
  <c r="AE359" i="2"/>
  <c r="AE358" i="2"/>
  <c r="AE357" i="2"/>
  <c r="AE356" i="2"/>
  <c r="AE355" i="2"/>
  <c r="AE354" i="2"/>
  <c r="AE353" i="2"/>
  <c r="AE352" i="2"/>
  <c r="AE351" i="2"/>
  <c r="AE350" i="2"/>
  <c r="AE349" i="2"/>
  <c r="AE348" i="2"/>
  <c r="AE347" i="2"/>
  <c r="AE346" i="2"/>
  <c r="AE345" i="2"/>
  <c r="AE344" i="2"/>
  <c r="AE343" i="2"/>
  <c r="AE342" i="2"/>
  <c r="AE341" i="2"/>
  <c r="AE340" i="2"/>
  <c r="AE339" i="2"/>
  <c r="AE338" i="2"/>
  <c r="AE337" i="2"/>
  <c r="AE336" i="2"/>
  <c r="AE335" i="2"/>
  <c r="AE334" i="2"/>
  <c r="AE333" i="2"/>
  <c r="AE332" i="2"/>
  <c r="AE331" i="2"/>
  <c r="AE330" i="2"/>
  <c r="AE329" i="2"/>
  <c r="AE328" i="2"/>
  <c r="AE327" i="2"/>
  <c r="AE326" i="2"/>
  <c r="AE325" i="2"/>
  <c r="AE324" i="2"/>
  <c r="AE323" i="2"/>
  <c r="AE322" i="2"/>
  <c r="AE321" i="2"/>
  <c r="AE320" i="2"/>
  <c r="AE319" i="2"/>
  <c r="AE318" i="2"/>
  <c r="AE317" i="2"/>
  <c r="AE316" i="2"/>
  <c r="AE315" i="2"/>
  <c r="AE314" i="2"/>
  <c r="AE313" i="2"/>
  <c r="AE312" i="2"/>
  <c r="AE311" i="2"/>
  <c r="AE310" i="2"/>
  <c r="AE309" i="2"/>
  <c r="AE308" i="2"/>
  <c r="AE307" i="2"/>
  <c r="AE306" i="2"/>
  <c r="AE305" i="2"/>
  <c r="AE304" i="2"/>
  <c r="AE303" i="2"/>
  <c r="AE302" i="2"/>
  <c r="AE301" i="2"/>
  <c r="AE300" i="2"/>
  <c r="AE299" i="2"/>
  <c r="AE298" i="2"/>
  <c r="AE297" i="2"/>
  <c r="AE296" i="2"/>
  <c r="AE295" i="2"/>
  <c r="AE294" i="2"/>
  <c r="AE293" i="2"/>
  <c r="AE292" i="2"/>
  <c r="AE291" i="2"/>
  <c r="AE290" i="2"/>
  <c r="AE289" i="2"/>
  <c r="AE288" i="2"/>
  <c r="AE287" i="2"/>
  <c r="AE286" i="2"/>
  <c r="AE285" i="2"/>
  <c r="AE284" i="2"/>
  <c r="AE283" i="2"/>
  <c r="AE282" i="2"/>
  <c r="AE281" i="2"/>
  <c r="AE280" i="2"/>
  <c r="AE279" i="2"/>
  <c r="AE278" i="2"/>
  <c r="AE277" i="2"/>
  <c r="AE276" i="2"/>
  <c r="AE275" i="2"/>
  <c r="AE274" i="2"/>
  <c r="AE273" i="2"/>
  <c r="AE272" i="2"/>
  <c r="AE271" i="2"/>
  <c r="AE270" i="2"/>
  <c r="AE269" i="2"/>
  <c r="AE268" i="2"/>
  <c r="AE267" i="2"/>
  <c r="AE266" i="2"/>
  <c r="AE265" i="2"/>
  <c r="AE264" i="2"/>
  <c r="AE263" i="2"/>
  <c r="AE262" i="2"/>
  <c r="AE261" i="2"/>
  <c r="AE260" i="2"/>
  <c r="AE259" i="2"/>
  <c r="AE258" i="2"/>
  <c r="AE257" i="2"/>
  <c r="AE256" i="2"/>
  <c r="AE255" i="2"/>
  <c r="AE254" i="2"/>
  <c r="AE253" i="2"/>
  <c r="AE252" i="2"/>
  <c r="AE251" i="2"/>
  <c r="AE250" i="2"/>
  <c r="AE249" i="2"/>
  <c r="AE248" i="2"/>
  <c r="AE247" i="2"/>
  <c r="AE246" i="2"/>
  <c r="AE245" i="2"/>
  <c r="AE244" i="2"/>
  <c r="AE243" i="2"/>
  <c r="AE242" i="2"/>
  <c r="AE241" i="2"/>
  <c r="AE240" i="2"/>
  <c r="AE239" i="2"/>
  <c r="AE238" i="2"/>
  <c r="AE237" i="2"/>
  <c r="AE236" i="2"/>
  <c r="AE235" i="2"/>
  <c r="AE234" i="2"/>
  <c r="AE233" i="2"/>
  <c r="AE232" i="2"/>
  <c r="AE231" i="2"/>
  <c r="AE230" i="2"/>
  <c r="AE229" i="2"/>
  <c r="AE228" i="2"/>
  <c r="AE227" i="2"/>
  <c r="AE226" i="2"/>
  <c r="AE225" i="2"/>
  <c r="AE224" i="2"/>
  <c r="AE223" i="2"/>
  <c r="AE222" i="2"/>
  <c r="AE221" i="2"/>
  <c r="AE220" i="2"/>
  <c r="AE219" i="2"/>
  <c r="AE218" i="2"/>
  <c r="AE217" i="2"/>
  <c r="AE216" i="2"/>
  <c r="AE215" i="2"/>
  <c r="AE214" i="2"/>
  <c r="AE213" i="2"/>
  <c r="AE212" i="2"/>
  <c r="AE211" i="2"/>
  <c r="AE210" i="2"/>
  <c r="AE209" i="2"/>
  <c r="AE208" i="2"/>
  <c r="AE207" i="2"/>
  <c r="AE206" i="2"/>
  <c r="AE205" i="2"/>
  <c r="AE204" i="2"/>
  <c r="AE203" i="2"/>
  <c r="AE202" i="2"/>
  <c r="AE201" i="2"/>
  <c r="AE200" i="2"/>
  <c r="AE199" i="2"/>
  <c r="AE198" i="2"/>
  <c r="AE197" i="2"/>
  <c r="AE196" i="2"/>
  <c r="AE195" i="2"/>
  <c r="AE194" i="2"/>
  <c r="AE193" i="2"/>
  <c r="AE192" i="2"/>
  <c r="AE191" i="2"/>
  <c r="AE190" i="2"/>
  <c r="AE189" i="2"/>
  <c r="AE188" i="2"/>
  <c r="AE187" i="2"/>
  <c r="AE186" i="2"/>
  <c r="AE185" i="2"/>
  <c r="AE184" i="2"/>
  <c r="AE183" i="2"/>
  <c r="AE182" i="2"/>
  <c r="AE181" i="2"/>
  <c r="AE180" i="2"/>
  <c r="AE179" i="2"/>
  <c r="AE178" i="2"/>
  <c r="AE177" i="2"/>
  <c r="AE176" i="2"/>
  <c r="AE175" i="2"/>
  <c r="AE174" i="2"/>
  <c r="AE173" i="2"/>
  <c r="AE172" i="2"/>
  <c r="AE171" i="2"/>
  <c r="AE170" i="2"/>
  <c r="AE169" i="2"/>
  <c r="AE168" i="2"/>
  <c r="AE167" i="2"/>
  <c r="AE166" i="2"/>
  <c r="AE165" i="2"/>
  <c r="AE164" i="2"/>
  <c r="AE163" i="2"/>
  <c r="AE162" i="2"/>
  <c r="AE161" i="2"/>
  <c r="AE160" i="2"/>
  <c r="AE159" i="2"/>
  <c r="AE158" i="2"/>
  <c r="AE157" i="2"/>
  <c r="AE156" i="2"/>
  <c r="AE155" i="2"/>
  <c r="AE154" i="2"/>
  <c r="AE153" i="2"/>
  <c r="AE152" i="2"/>
  <c r="AE151" i="2"/>
  <c r="AE150" i="2"/>
  <c r="AE149" i="2"/>
  <c r="AE148" i="2"/>
  <c r="AE147" i="2"/>
  <c r="AE146" i="2"/>
  <c r="AE145" i="2"/>
  <c r="AE144" i="2"/>
  <c r="AE143" i="2"/>
  <c r="AE142" i="2"/>
  <c r="AE141" i="2"/>
  <c r="AE140" i="2"/>
  <c r="AE139" i="2"/>
  <c r="AE138" i="2"/>
  <c r="AE137" i="2"/>
  <c r="AE136" i="2"/>
  <c r="AE135" i="2"/>
  <c r="AE134" i="2"/>
  <c r="AE133" i="2"/>
  <c r="AE132" i="2"/>
  <c r="AE131" i="2"/>
  <c r="AE130" i="2"/>
  <c r="AE129" i="2"/>
  <c r="AE128" i="2"/>
  <c r="AE127" i="2"/>
  <c r="AE126" i="2"/>
  <c r="AE125" i="2"/>
  <c r="AE124" i="2"/>
  <c r="AE123" i="2"/>
  <c r="AE122" i="2"/>
  <c r="AE121" i="2"/>
  <c r="AE120" i="2"/>
  <c r="AE119" i="2"/>
  <c r="AE118" i="2"/>
  <c r="AE117" i="2"/>
  <c r="AE116" i="2"/>
  <c r="AE115" i="2"/>
  <c r="AE114" i="2"/>
  <c r="AE113" i="2"/>
  <c r="AE112" i="2"/>
  <c r="AE111" i="2"/>
  <c r="AE110" i="2"/>
  <c r="AE109" i="2"/>
  <c r="AE108" i="2"/>
  <c r="AE107" i="2"/>
  <c r="AE106" i="2"/>
  <c r="AE105" i="2"/>
  <c r="AE104" i="2"/>
  <c r="AE103" i="2"/>
  <c r="AE102" i="2"/>
  <c r="AE101" i="2"/>
  <c r="AE100" i="2"/>
  <c r="AE99" i="2"/>
  <c r="AE98" i="2"/>
  <c r="AE97" i="2"/>
  <c r="AE96" i="2"/>
  <c r="AE95" i="2"/>
  <c r="AE94" i="2"/>
  <c r="AE93" i="2"/>
  <c r="AE92" i="2"/>
  <c r="AE91" i="2"/>
  <c r="AE90" i="2"/>
  <c r="AE89" i="2"/>
  <c r="AE88" i="2"/>
  <c r="AE87" i="2"/>
  <c r="AE86" i="2"/>
  <c r="AE85" i="2"/>
  <c r="AE84" i="2"/>
  <c r="AE83" i="2"/>
  <c r="AE82" i="2"/>
  <c r="AE81" i="2"/>
  <c r="AE80" i="2"/>
  <c r="AE79" i="2"/>
  <c r="AE78" i="2"/>
  <c r="AE77" i="2"/>
  <c r="AE76" i="2"/>
  <c r="AE75" i="2"/>
  <c r="AE74" i="2"/>
  <c r="AE73" i="2"/>
  <c r="AE72" i="2"/>
  <c r="AE71" i="2"/>
  <c r="AE70" i="2"/>
  <c r="AE69" i="2"/>
  <c r="AE68" i="2"/>
  <c r="AE67" i="2"/>
  <c r="D10" i="2"/>
  <c r="D11" i="2"/>
  <c r="E9" i="2"/>
  <c r="E8" i="2"/>
  <c r="B8" i="2"/>
  <c r="L12" i="2"/>
  <c r="K12" i="2"/>
  <c r="J12" i="2"/>
  <c r="I12" i="2"/>
  <c r="H12" i="2"/>
  <c r="G12" i="2"/>
  <c r="L11" i="2"/>
  <c r="K11" i="2"/>
  <c r="J11" i="2"/>
  <c r="I11" i="2"/>
  <c r="H11" i="2"/>
  <c r="G11" i="2"/>
  <c r="F11" i="2"/>
  <c r="Z70" i="2"/>
  <c r="P13" i="2"/>
  <c r="P4" i="2"/>
  <c r="B4" i="2"/>
  <c r="P11" i="2"/>
  <c r="AA10" i="2"/>
  <c r="Z10" i="2"/>
  <c r="Y10" i="2"/>
  <c r="X10" i="2"/>
  <c r="P10" i="2"/>
  <c r="AA9" i="2"/>
  <c r="Z9" i="2"/>
  <c r="Y9" i="2"/>
  <c r="X9" i="2"/>
  <c r="S9" i="2"/>
  <c r="P9" i="2"/>
  <c r="S8" i="2"/>
  <c r="P8" i="2"/>
  <c r="AD66" i="2"/>
  <c r="AD67" i="2" s="1"/>
  <c r="AC49" i="2"/>
  <c r="AF66" i="2"/>
  <c r="AE66" i="1"/>
  <c r="AE430" i="1"/>
  <c r="AE429" i="1"/>
  <c r="AE428" i="1"/>
  <c r="AE427" i="1"/>
  <c r="AE426" i="1"/>
  <c r="AE425" i="1"/>
  <c r="AE424" i="1"/>
  <c r="AE423" i="1"/>
  <c r="AE422" i="1"/>
  <c r="AE421" i="1"/>
  <c r="AE420" i="1"/>
  <c r="AE419" i="1"/>
  <c r="AE418" i="1"/>
  <c r="AE417" i="1"/>
  <c r="AE416" i="1"/>
  <c r="AE415" i="1"/>
  <c r="AE414" i="1"/>
  <c r="AE413" i="1"/>
  <c r="AE412" i="1"/>
  <c r="AE411" i="1"/>
  <c r="AE410" i="1"/>
  <c r="AE409" i="1"/>
  <c r="AE408" i="1"/>
  <c r="AE407" i="1"/>
  <c r="AE406" i="1"/>
  <c r="AE405" i="1"/>
  <c r="AE404" i="1"/>
  <c r="AE403" i="1"/>
  <c r="AE402" i="1"/>
  <c r="AE401" i="1"/>
  <c r="AE400" i="1"/>
  <c r="AE399" i="1"/>
  <c r="AE398" i="1"/>
  <c r="AE397" i="1"/>
  <c r="AE396" i="1"/>
  <c r="AE395" i="1"/>
  <c r="AE394" i="1"/>
  <c r="AE393" i="1"/>
  <c r="AE392" i="1"/>
  <c r="AE391" i="1"/>
  <c r="AE390" i="1"/>
  <c r="AE389" i="1"/>
  <c r="AE388" i="1"/>
  <c r="AE387" i="1"/>
  <c r="AE386" i="1"/>
  <c r="AE385" i="1"/>
  <c r="AE384" i="1"/>
  <c r="AE383" i="1"/>
  <c r="AE382" i="1"/>
  <c r="AE381" i="1"/>
  <c r="AE380" i="1"/>
  <c r="AE379" i="1"/>
  <c r="AE378" i="1"/>
  <c r="AE377" i="1"/>
  <c r="AE376" i="1"/>
  <c r="AE375" i="1"/>
  <c r="AE374" i="1"/>
  <c r="AE373" i="1"/>
  <c r="AE372" i="1"/>
  <c r="AE371" i="1"/>
  <c r="AE370" i="1"/>
  <c r="AE369" i="1"/>
  <c r="AE368" i="1"/>
  <c r="AE367" i="1"/>
  <c r="AE366" i="1"/>
  <c r="AE365" i="1"/>
  <c r="AE364" i="1"/>
  <c r="AE363" i="1"/>
  <c r="AE362" i="1"/>
  <c r="AE361" i="1"/>
  <c r="AE360" i="1"/>
  <c r="AE359" i="1"/>
  <c r="AE358" i="1"/>
  <c r="AE357" i="1"/>
  <c r="AE356" i="1"/>
  <c r="AE355" i="1"/>
  <c r="AE354" i="1"/>
  <c r="AE353" i="1"/>
  <c r="AE352" i="1"/>
  <c r="AE351" i="1"/>
  <c r="AE350" i="1"/>
  <c r="AE349" i="1"/>
  <c r="AE348" i="1"/>
  <c r="AE347" i="1"/>
  <c r="AE346" i="1"/>
  <c r="AE345" i="1"/>
  <c r="AE344" i="1"/>
  <c r="AE343" i="1"/>
  <c r="AE342" i="1"/>
  <c r="AE341" i="1"/>
  <c r="AE340" i="1"/>
  <c r="AE339" i="1"/>
  <c r="AE338" i="1"/>
  <c r="AE337" i="1"/>
  <c r="AE336" i="1"/>
  <c r="AE335" i="1"/>
  <c r="AE334" i="1"/>
  <c r="AE333" i="1"/>
  <c r="AE332" i="1"/>
  <c r="AE331" i="1"/>
  <c r="AE330" i="1"/>
  <c r="AE329" i="1"/>
  <c r="AE328" i="1"/>
  <c r="AE327" i="1"/>
  <c r="AE326" i="1"/>
  <c r="AE325" i="1"/>
  <c r="AE324" i="1"/>
  <c r="AE323" i="1"/>
  <c r="AE322" i="1"/>
  <c r="AE321" i="1"/>
  <c r="AE320" i="1"/>
  <c r="AE319" i="1"/>
  <c r="AE318" i="1"/>
  <c r="AE317" i="1"/>
  <c r="AE316" i="1"/>
  <c r="AE315" i="1"/>
  <c r="AE314" i="1"/>
  <c r="AE313" i="1"/>
  <c r="AE312" i="1"/>
  <c r="AE311" i="1"/>
  <c r="AE310" i="1"/>
  <c r="AE309" i="1"/>
  <c r="AE308" i="1"/>
  <c r="AE307" i="1"/>
  <c r="AE306" i="1"/>
  <c r="AE305" i="1"/>
  <c r="AE304" i="1"/>
  <c r="AE303" i="1"/>
  <c r="AE302" i="1"/>
  <c r="AE301" i="1"/>
  <c r="AE300" i="1"/>
  <c r="AE299" i="1"/>
  <c r="AE298" i="1"/>
  <c r="AE297" i="1"/>
  <c r="AE296" i="1"/>
  <c r="AE295" i="1"/>
  <c r="AE294" i="1"/>
  <c r="AE293" i="1"/>
  <c r="AE292" i="1"/>
  <c r="AE291" i="1"/>
  <c r="AE290" i="1"/>
  <c r="AE289" i="1"/>
  <c r="AE288" i="1"/>
  <c r="AE287" i="1"/>
  <c r="AE286" i="1"/>
  <c r="AE285" i="1"/>
  <c r="AE284" i="1"/>
  <c r="AE283" i="1"/>
  <c r="AE282" i="1"/>
  <c r="AE281" i="1"/>
  <c r="AE280" i="1"/>
  <c r="AE279" i="1"/>
  <c r="AE278" i="1"/>
  <c r="AE277" i="1"/>
  <c r="AE276" i="1"/>
  <c r="AE275" i="1"/>
  <c r="AE274" i="1"/>
  <c r="AE273" i="1"/>
  <c r="AE272" i="1"/>
  <c r="AE271" i="1"/>
  <c r="AE270" i="1"/>
  <c r="AE269" i="1"/>
  <c r="AE268" i="1"/>
  <c r="AE267" i="1"/>
  <c r="AE266" i="1"/>
  <c r="AE265" i="1"/>
  <c r="AE264" i="1"/>
  <c r="AE263" i="1"/>
  <c r="AE262" i="1"/>
  <c r="AE261" i="1"/>
  <c r="AE260" i="1"/>
  <c r="AE259" i="1"/>
  <c r="AE258" i="1"/>
  <c r="AE257" i="1"/>
  <c r="AE256" i="1"/>
  <c r="AE255" i="1"/>
  <c r="AE254" i="1"/>
  <c r="AE253" i="1"/>
  <c r="AE252" i="1"/>
  <c r="AE251" i="1"/>
  <c r="AE250" i="1"/>
  <c r="AE249" i="1"/>
  <c r="AE248" i="1"/>
  <c r="AE247" i="1"/>
  <c r="AE246" i="1"/>
  <c r="AE245" i="1"/>
  <c r="AE244" i="1"/>
  <c r="AE243" i="1"/>
  <c r="AE242" i="1"/>
  <c r="AE241" i="1"/>
  <c r="AE240" i="1"/>
  <c r="AE239" i="1"/>
  <c r="AE238" i="1"/>
  <c r="AE237" i="1"/>
  <c r="AE236" i="1"/>
  <c r="AE235" i="1"/>
  <c r="AE234" i="1"/>
  <c r="AE233" i="1"/>
  <c r="AE232" i="1"/>
  <c r="AE231" i="1"/>
  <c r="AE230" i="1"/>
  <c r="AE229" i="1"/>
  <c r="AE228" i="1"/>
  <c r="AE227" i="1"/>
  <c r="AE226" i="1"/>
  <c r="AE225" i="1"/>
  <c r="AE224" i="1"/>
  <c r="AE223" i="1"/>
  <c r="AE222" i="1"/>
  <c r="AE221" i="1"/>
  <c r="AE220" i="1"/>
  <c r="AE219" i="1"/>
  <c r="AE218" i="1"/>
  <c r="AE217" i="1"/>
  <c r="AE216" i="1"/>
  <c r="AE215" i="1"/>
  <c r="AE214" i="1"/>
  <c r="AE213" i="1"/>
  <c r="AE212" i="1"/>
  <c r="AE211" i="1"/>
  <c r="AE210" i="1"/>
  <c r="AE209" i="1"/>
  <c r="AE208" i="1"/>
  <c r="AE207" i="1"/>
  <c r="AE206" i="1"/>
  <c r="AE205" i="1"/>
  <c r="AE204" i="1"/>
  <c r="AE203" i="1"/>
  <c r="AE202" i="1"/>
  <c r="AE201" i="1"/>
  <c r="AE200" i="1"/>
  <c r="AE199" i="1"/>
  <c r="AE198" i="1"/>
  <c r="AE197" i="1"/>
  <c r="AE196" i="1"/>
  <c r="AE195" i="1"/>
  <c r="AE194" i="1"/>
  <c r="AE193" i="1"/>
  <c r="AE192" i="1"/>
  <c r="AE191" i="1"/>
  <c r="AE190" i="1"/>
  <c r="AE189" i="1"/>
  <c r="AE188" i="1"/>
  <c r="AE187" i="1"/>
  <c r="AE186" i="1"/>
  <c r="AE185" i="1"/>
  <c r="AE184" i="1"/>
  <c r="AE183" i="1"/>
  <c r="AE182" i="1"/>
  <c r="AE181" i="1"/>
  <c r="AE180" i="1"/>
  <c r="AE179" i="1"/>
  <c r="AE178" i="1"/>
  <c r="AE177" i="1"/>
  <c r="AE176" i="1"/>
  <c r="AE175" i="1"/>
  <c r="AE174" i="1"/>
  <c r="AE173" i="1"/>
  <c r="AE172" i="1"/>
  <c r="AE171" i="1"/>
  <c r="AE170" i="1"/>
  <c r="AE169" i="1"/>
  <c r="AE168" i="1"/>
  <c r="AE167" i="1"/>
  <c r="AE166" i="1"/>
  <c r="AE165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51" i="1"/>
  <c r="AE150" i="1"/>
  <c r="AE149" i="1"/>
  <c r="AE148" i="1"/>
  <c r="AE147" i="1"/>
  <c r="AE146" i="1"/>
  <c r="AE145" i="1"/>
  <c r="AE144" i="1"/>
  <c r="AE143" i="1"/>
  <c r="AE142" i="1"/>
  <c r="AE141" i="1"/>
  <c r="AE140" i="1"/>
  <c r="AE139" i="1"/>
  <c r="AE138" i="1"/>
  <c r="AE137" i="1"/>
  <c r="AE136" i="1"/>
  <c r="AE135" i="1"/>
  <c r="AE134" i="1"/>
  <c r="AE133" i="1"/>
  <c r="AE132" i="1"/>
  <c r="AE131" i="1"/>
  <c r="AE130" i="1"/>
  <c r="AE129" i="1"/>
  <c r="AE128" i="1"/>
  <c r="AE127" i="1"/>
  <c r="AE126" i="1"/>
  <c r="AE125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B4" i="1"/>
  <c r="Y70" i="1"/>
  <c r="AC49" i="1"/>
  <c r="P4" i="1"/>
  <c r="AD66" i="1"/>
  <c r="AD67" i="1" s="1"/>
  <c r="AF66" i="1"/>
  <c r="AF67" i="11" l="1"/>
  <c r="AD68" i="11"/>
  <c r="AE51" i="11"/>
  <c r="AE52" i="11" s="1"/>
  <c r="P53" i="11" s="1"/>
  <c r="AG51" i="11"/>
  <c r="AG52" i="11" s="1"/>
  <c r="R53" i="11" s="1"/>
  <c r="AI51" i="11"/>
  <c r="AI52" i="11" s="1"/>
  <c r="T53" i="11" s="1"/>
  <c r="AK51" i="11"/>
  <c r="AK52" i="11" s="1"/>
  <c r="V53" i="11" s="1"/>
  <c r="AM51" i="11"/>
  <c r="AM52" i="11" s="1"/>
  <c r="X53" i="11" s="1"/>
  <c r="AO51" i="11"/>
  <c r="AO52" i="11" s="1"/>
  <c r="Z53" i="11" s="1"/>
  <c r="AE54" i="11"/>
  <c r="AE55" i="11" s="1"/>
  <c r="P55" i="11" s="1"/>
  <c r="AG54" i="11"/>
  <c r="AG55" i="11" s="1"/>
  <c r="R55" i="11" s="1"/>
  <c r="R54" i="11" s="1"/>
  <c r="AI54" i="11"/>
  <c r="AI55" i="11" s="1"/>
  <c r="T55" i="11" s="1"/>
  <c r="T54" i="11" s="1"/>
  <c r="AK54" i="11"/>
  <c r="AK55" i="11" s="1"/>
  <c r="V55" i="11" s="1"/>
  <c r="V54" i="11" s="1"/>
  <c r="AM54" i="11"/>
  <c r="AM55" i="11" s="1"/>
  <c r="X55" i="11" s="1"/>
  <c r="X54" i="11" s="1"/>
  <c r="AO54" i="11"/>
  <c r="AO55" i="11" s="1"/>
  <c r="Z55" i="11" s="1"/>
  <c r="Z54" i="11" s="1"/>
  <c r="AF66" i="11"/>
  <c r="AC49" i="11"/>
  <c r="AF51" i="11"/>
  <c r="AF52" i="11" s="1"/>
  <c r="Q53" i="11" s="1"/>
  <c r="AH51" i="11"/>
  <c r="AH52" i="11" s="1"/>
  <c r="S53" i="11" s="1"/>
  <c r="AJ51" i="11"/>
  <c r="AJ52" i="11" s="1"/>
  <c r="U53" i="11" s="1"/>
  <c r="AL51" i="11"/>
  <c r="AL52" i="11" s="1"/>
  <c r="W53" i="11" s="1"/>
  <c r="AN51" i="11"/>
  <c r="AN52" i="11" s="1"/>
  <c r="Y53" i="11" s="1"/>
  <c r="AP51" i="11"/>
  <c r="AP52" i="11" s="1"/>
  <c r="AA53" i="11" s="1"/>
  <c r="AF54" i="11"/>
  <c r="AF55" i="11" s="1"/>
  <c r="Q55" i="11" s="1"/>
  <c r="Q54" i="11" s="1"/>
  <c r="AH54" i="11"/>
  <c r="AH55" i="11" s="1"/>
  <c r="S55" i="11" s="1"/>
  <c r="S54" i="11" s="1"/>
  <c r="AJ54" i="11"/>
  <c r="AJ55" i="11" s="1"/>
  <c r="U55" i="11" s="1"/>
  <c r="U54" i="11" s="1"/>
  <c r="AL54" i="11"/>
  <c r="AL55" i="11" s="1"/>
  <c r="W55" i="11" s="1"/>
  <c r="W54" i="11" s="1"/>
  <c r="AN54" i="11"/>
  <c r="AN55" i="11" s="1"/>
  <c r="Y55" i="11" s="1"/>
  <c r="Y54" i="11" s="1"/>
  <c r="AP54" i="11"/>
  <c r="AP55" i="11" s="1"/>
  <c r="AA55" i="11" s="1"/>
  <c r="AA54" i="11" s="1"/>
  <c r="P54" i="2"/>
  <c r="AC54" i="2" s="1"/>
  <c r="AG61" i="2"/>
  <c r="AA51" i="2"/>
  <c r="AA50" i="2"/>
  <c r="AA49" i="2"/>
  <c r="AA52" i="2"/>
  <c r="Z52" i="2"/>
  <c r="Z51" i="2"/>
  <c r="Z50" i="2"/>
  <c r="Z49" i="2"/>
  <c r="W51" i="2"/>
  <c r="W50" i="2"/>
  <c r="W49" i="2"/>
  <c r="W52" i="2"/>
  <c r="V52" i="2"/>
  <c r="V51" i="2"/>
  <c r="V50" i="2"/>
  <c r="V49" i="2"/>
  <c r="T52" i="2"/>
  <c r="T51" i="2"/>
  <c r="T50" i="2"/>
  <c r="T49" i="2"/>
  <c r="Q51" i="2"/>
  <c r="Q50" i="2"/>
  <c r="Q49" i="2"/>
  <c r="Q52" i="2"/>
  <c r="W61" i="4"/>
  <c r="U62" i="4"/>
  <c r="U73" i="4"/>
  <c r="W72" i="4"/>
  <c r="W109" i="4"/>
  <c r="U110" i="4"/>
  <c r="U121" i="4"/>
  <c r="W120" i="4"/>
  <c r="AD24" i="3"/>
  <c r="BK24" i="3" s="1"/>
  <c r="AD25" i="3"/>
  <c r="BK25" i="3" s="1"/>
  <c r="AD26" i="3"/>
  <c r="BK26" i="3" s="1"/>
  <c r="O24" i="3"/>
  <c r="BA24" i="3" s="1"/>
  <c r="O25" i="3"/>
  <c r="BA25" i="3" s="1"/>
  <c r="O26" i="3"/>
  <c r="BA26" i="3" s="1"/>
  <c r="P54" i="1"/>
  <c r="AG61" i="1"/>
  <c r="Z52" i="1"/>
  <c r="AF10" i="3" s="1"/>
  <c r="Z49" i="1"/>
  <c r="Z50" i="1"/>
  <c r="L10" i="4" s="1"/>
  <c r="Z51" i="1"/>
  <c r="Y51" i="1"/>
  <c r="Y52" i="1"/>
  <c r="AC10" i="3" s="1"/>
  <c r="Y50" i="1"/>
  <c r="K10" i="4" s="1"/>
  <c r="Y49" i="1"/>
  <c r="V52" i="1"/>
  <c r="T10" i="3" s="1"/>
  <c r="V50" i="1"/>
  <c r="H10" i="4" s="1"/>
  <c r="V49" i="1"/>
  <c r="V51" i="1"/>
  <c r="U51" i="1"/>
  <c r="U52" i="1"/>
  <c r="Q10" i="3" s="1"/>
  <c r="U50" i="1"/>
  <c r="G10" i="4" s="1"/>
  <c r="U49" i="1"/>
  <c r="R52" i="1"/>
  <c r="H10" i="3" s="1"/>
  <c r="R50" i="1"/>
  <c r="D10" i="4" s="1"/>
  <c r="R49" i="1"/>
  <c r="R51" i="1"/>
  <c r="Q51" i="1"/>
  <c r="Q52" i="1"/>
  <c r="E10" i="3" s="1"/>
  <c r="Q50" i="1"/>
  <c r="C10" i="4" s="1"/>
  <c r="Q49" i="1"/>
  <c r="P52" i="1"/>
  <c r="P50" i="1"/>
  <c r="B10" i="4" s="1"/>
  <c r="P49" i="1"/>
  <c r="P51" i="1"/>
  <c r="AD68" i="1"/>
  <c r="AF67" i="1"/>
  <c r="AF67" i="2"/>
  <c r="AD68" i="2"/>
  <c r="Y51" i="2"/>
  <c r="Y50" i="2"/>
  <c r="Y49" i="2"/>
  <c r="Y52" i="2"/>
  <c r="X52" i="2"/>
  <c r="X51" i="2"/>
  <c r="X50" i="2"/>
  <c r="X49" i="2"/>
  <c r="U51" i="2"/>
  <c r="U50" i="2"/>
  <c r="U49" i="2"/>
  <c r="U52" i="2"/>
  <c r="S51" i="2"/>
  <c r="S50" i="2"/>
  <c r="S49" i="2"/>
  <c r="S52" i="2"/>
  <c r="R52" i="2"/>
  <c r="R51" i="2"/>
  <c r="R50" i="2"/>
  <c r="R49" i="2"/>
  <c r="P52" i="2"/>
  <c r="AC52" i="2" s="1"/>
  <c r="P51" i="2"/>
  <c r="P50" i="2"/>
  <c r="P49" i="2"/>
  <c r="U38" i="4"/>
  <c r="U49" i="4"/>
  <c r="W48" i="4"/>
  <c r="W85" i="4"/>
  <c r="U86" i="4"/>
  <c r="U97" i="4"/>
  <c r="W96" i="4"/>
  <c r="AJ26" i="3"/>
  <c r="BO26" i="3" s="1"/>
  <c r="AJ25" i="3"/>
  <c r="BO25" i="3" s="1"/>
  <c r="AJ24" i="3"/>
  <c r="BO24" i="3" s="1"/>
  <c r="AG24" i="3"/>
  <c r="BM24" i="3" s="1"/>
  <c r="AG25" i="3"/>
  <c r="BM25" i="3" s="1"/>
  <c r="AG26" i="3"/>
  <c r="BM26" i="3" s="1"/>
  <c r="AA26" i="3"/>
  <c r="BI26" i="3" s="1"/>
  <c r="AA25" i="3"/>
  <c r="BI25" i="3" s="1"/>
  <c r="AA24" i="3"/>
  <c r="BI24" i="3" s="1"/>
  <c r="X24" i="3"/>
  <c r="BG24" i="3" s="1"/>
  <c r="X25" i="3"/>
  <c r="BG25" i="3" s="1"/>
  <c r="X26" i="3"/>
  <c r="BG26" i="3" s="1"/>
  <c r="U24" i="3"/>
  <c r="BE24" i="3" s="1"/>
  <c r="U25" i="3"/>
  <c r="BE25" i="3" s="1"/>
  <c r="U26" i="3"/>
  <c r="BE26" i="3" s="1"/>
  <c r="R26" i="3"/>
  <c r="BC26" i="3" s="1"/>
  <c r="R25" i="3"/>
  <c r="BC25" i="3" s="1"/>
  <c r="R24" i="3"/>
  <c r="BC24" i="3" s="1"/>
  <c r="L26" i="3"/>
  <c r="AY26" i="3" s="1"/>
  <c r="L25" i="3"/>
  <c r="AY25" i="3" s="1"/>
  <c r="L24" i="3"/>
  <c r="AY24" i="3" s="1"/>
  <c r="I24" i="3"/>
  <c r="AW24" i="3" s="1"/>
  <c r="I25" i="3"/>
  <c r="AW25" i="3" s="1"/>
  <c r="I26" i="3"/>
  <c r="AW26" i="3" s="1"/>
  <c r="F26" i="3"/>
  <c r="AU26" i="3" s="1"/>
  <c r="F25" i="3"/>
  <c r="AU25" i="3" s="1"/>
  <c r="F24" i="3"/>
  <c r="AU24" i="3" s="1"/>
  <c r="AA50" i="1"/>
  <c r="M10" i="4" s="1"/>
  <c r="AA51" i="1"/>
  <c r="AA52" i="1"/>
  <c r="AI10" i="3" s="1"/>
  <c r="AA49" i="1"/>
  <c r="X52" i="1"/>
  <c r="Z10" i="3" s="1"/>
  <c r="X50" i="1"/>
  <c r="J10" i="4" s="1"/>
  <c r="X49" i="1"/>
  <c r="X51" i="1"/>
  <c r="W51" i="1"/>
  <c r="W52" i="1"/>
  <c r="W10" i="3" s="1"/>
  <c r="W50" i="1"/>
  <c r="I10" i="4" s="1"/>
  <c r="W49" i="1"/>
  <c r="T52" i="1"/>
  <c r="N10" i="3" s="1"/>
  <c r="T50" i="1"/>
  <c r="F10" i="4" s="1"/>
  <c r="T49" i="1"/>
  <c r="T51" i="1"/>
  <c r="S51" i="1"/>
  <c r="S52" i="1"/>
  <c r="K10" i="3" s="1"/>
  <c r="S50" i="1"/>
  <c r="E10" i="4" s="1"/>
  <c r="S49" i="1"/>
  <c r="AD68" i="5"/>
  <c r="AF67" i="5"/>
  <c r="AA50" i="5"/>
  <c r="AA51" i="5"/>
  <c r="AA52" i="5"/>
  <c r="AA49" i="5"/>
  <c r="Z49" i="5"/>
  <c r="Z50" i="5"/>
  <c r="Z51" i="5"/>
  <c r="Z52" i="5"/>
  <c r="Y49" i="5"/>
  <c r="Y50" i="5"/>
  <c r="Y51" i="5"/>
  <c r="Y52" i="5"/>
  <c r="X49" i="5"/>
  <c r="X50" i="5"/>
  <c r="X51" i="5"/>
  <c r="X52" i="5"/>
  <c r="W49" i="5"/>
  <c r="W50" i="5"/>
  <c r="W51" i="5"/>
  <c r="W52" i="5"/>
  <c r="V49" i="5"/>
  <c r="V50" i="5"/>
  <c r="V51" i="5"/>
  <c r="V52" i="5"/>
  <c r="U49" i="5"/>
  <c r="U50" i="5"/>
  <c r="U51" i="5"/>
  <c r="U52" i="5"/>
  <c r="T49" i="5"/>
  <c r="T50" i="5"/>
  <c r="T51" i="5"/>
  <c r="T52" i="5"/>
  <c r="S49" i="5"/>
  <c r="S50" i="5"/>
  <c r="S51" i="5"/>
  <c r="S52" i="5"/>
  <c r="R49" i="5"/>
  <c r="R50" i="5"/>
  <c r="R51" i="5"/>
  <c r="R52" i="5"/>
  <c r="Q49" i="5"/>
  <c r="Q50" i="5"/>
  <c r="Q51" i="5"/>
  <c r="Q52" i="5"/>
  <c r="P49" i="5"/>
  <c r="P50" i="5"/>
  <c r="P51" i="5"/>
  <c r="P52" i="5"/>
  <c r="AC52" i="5" s="1"/>
  <c r="P54" i="5"/>
  <c r="AC54" i="5" s="1"/>
  <c r="AG61" i="5"/>
  <c r="AD68" i="6"/>
  <c r="AF67" i="6"/>
  <c r="AA50" i="6"/>
  <c r="AA51" i="6"/>
  <c r="AA52" i="6"/>
  <c r="AA49" i="6"/>
  <c r="R49" i="6"/>
  <c r="R50" i="6"/>
  <c r="R51" i="6"/>
  <c r="R52" i="6"/>
  <c r="Q49" i="6"/>
  <c r="Q50" i="6"/>
  <c r="Q51" i="6"/>
  <c r="Q52" i="6"/>
  <c r="P49" i="6"/>
  <c r="P50" i="6"/>
  <c r="P51" i="6"/>
  <c r="P52" i="6"/>
  <c r="Z49" i="6"/>
  <c r="Z50" i="6"/>
  <c r="Z51" i="6"/>
  <c r="Z52" i="6"/>
  <c r="Y50" i="6"/>
  <c r="Y51" i="6"/>
  <c r="Y52" i="6"/>
  <c r="Y49" i="6"/>
  <c r="X49" i="6"/>
  <c r="X50" i="6"/>
  <c r="X51" i="6"/>
  <c r="X52" i="6"/>
  <c r="W50" i="6"/>
  <c r="W51" i="6"/>
  <c r="W52" i="6"/>
  <c r="W49" i="6"/>
  <c r="V49" i="6"/>
  <c r="V50" i="6"/>
  <c r="V51" i="6"/>
  <c r="V52" i="6"/>
  <c r="U50" i="6"/>
  <c r="U51" i="6"/>
  <c r="U52" i="6"/>
  <c r="U49" i="6"/>
  <c r="T49" i="6"/>
  <c r="T50" i="6"/>
  <c r="T51" i="6"/>
  <c r="T52" i="6"/>
  <c r="S50" i="6"/>
  <c r="S51" i="6"/>
  <c r="S52" i="6"/>
  <c r="S49" i="6"/>
  <c r="P54" i="6"/>
  <c r="AC54" i="6" s="1"/>
  <c r="AG61" i="6"/>
  <c r="AD69" i="7"/>
  <c r="AF68" i="7"/>
  <c r="AA49" i="7"/>
  <c r="AA50" i="7"/>
  <c r="AA51" i="7"/>
  <c r="AA52" i="7"/>
  <c r="Z49" i="7"/>
  <c r="Z50" i="7"/>
  <c r="Z51" i="7"/>
  <c r="Z52" i="7"/>
  <c r="Y49" i="7"/>
  <c r="Y50" i="7"/>
  <c r="Y51" i="7"/>
  <c r="Y52" i="7"/>
  <c r="X49" i="7"/>
  <c r="X50" i="7"/>
  <c r="X51" i="7"/>
  <c r="X52" i="7"/>
  <c r="W49" i="7"/>
  <c r="W50" i="7"/>
  <c r="W51" i="7"/>
  <c r="W52" i="7"/>
  <c r="V49" i="7"/>
  <c r="V50" i="7"/>
  <c r="V51" i="7"/>
  <c r="V52" i="7"/>
  <c r="U49" i="7"/>
  <c r="U50" i="7"/>
  <c r="U51" i="7"/>
  <c r="U52" i="7"/>
  <c r="T49" i="7"/>
  <c r="T50" i="7"/>
  <c r="T51" i="7"/>
  <c r="T52" i="7"/>
  <c r="S49" i="7"/>
  <c r="S50" i="7"/>
  <c r="S51" i="7"/>
  <c r="S52" i="7"/>
  <c r="R50" i="7"/>
  <c r="R51" i="7"/>
  <c r="R52" i="7"/>
  <c r="R49" i="7"/>
  <c r="Q49" i="7"/>
  <c r="Q50" i="7"/>
  <c r="Q51" i="7"/>
  <c r="Q52" i="7"/>
  <c r="P50" i="7"/>
  <c r="P51" i="7"/>
  <c r="P52" i="7"/>
  <c r="AC52" i="7" s="1"/>
  <c r="P49" i="7"/>
  <c r="AG61" i="7"/>
  <c r="P54" i="7"/>
  <c r="AC54" i="7" s="1"/>
  <c r="AG61" i="8"/>
  <c r="P54" i="8"/>
  <c r="AC54" i="8" s="1"/>
  <c r="Z49" i="8"/>
  <c r="Z50" i="8"/>
  <c r="Z51" i="8"/>
  <c r="Z52" i="8"/>
  <c r="X49" i="8"/>
  <c r="X50" i="8"/>
  <c r="X51" i="8"/>
  <c r="X52" i="8"/>
  <c r="V49" i="8"/>
  <c r="V50" i="8"/>
  <c r="V51" i="8"/>
  <c r="V52" i="8"/>
  <c r="T49" i="8"/>
  <c r="T50" i="8"/>
  <c r="T51" i="8"/>
  <c r="T52" i="8"/>
  <c r="R49" i="8"/>
  <c r="R50" i="8"/>
  <c r="R51" i="8"/>
  <c r="R52" i="8"/>
  <c r="AD69" i="8"/>
  <c r="AF68" i="8"/>
  <c r="AA50" i="8"/>
  <c r="AA51" i="8"/>
  <c r="AA52" i="8"/>
  <c r="AA49" i="8"/>
  <c r="Y49" i="8"/>
  <c r="Y50" i="8"/>
  <c r="Y51" i="8"/>
  <c r="Y52" i="8"/>
  <c r="W49" i="8"/>
  <c r="W50" i="8"/>
  <c r="W51" i="8"/>
  <c r="W52" i="8"/>
  <c r="U49" i="8"/>
  <c r="U50" i="8"/>
  <c r="U51" i="8"/>
  <c r="U52" i="8"/>
  <c r="S49" i="8"/>
  <c r="S50" i="8"/>
  <c r="S51" i="8"/>
  <c r="S52" i="8"/>
  <c r="Q49" i="8"/>
  <c r="Q50" i="8"/>
  <c r="Q51" i="8"/>
  <c r="Q52" i="8"/>
  <c r="P49" i="8"/>
  <c r="P50" i="8"/>
  <c r="P51" i="8"/>
  <c r="P52" i="8"/>
  <c r="AC52" i="8" s="1"/>
  <c r="P54" i="9"/>
  <c r="AC54" i="9" s="1"/>
  <c r="AG61" i="9"/>
  <c r="AD69" i="9"/>
  <c r="AF68" i="9"/>
  <c r="AA52" i="9"/>
  <c r="W52" i="9"/>
  <c r="S52" i="9"/>
  <c r="AA51" i="9"/>
  <c r="W51" i="9"/>
  <c r="S51" i="9"/>
  <c r="AA50" i="9"/>
  <c r="W50" i="9"/>
  <c r="S50" i="9"/>
  <c r="Z49" i="9"/>
  <c r="Z50" i="9"/>
  <c r="Z51" i="9"/>
  <c r="Z52" i="9"/>
  <c r="X49" i="9"/>
  <c r="X50" i="9"/>
  <c r="X51" i="9"/>
  <c r="X52" i="9"/>
  <c r="V49" i="9"/>
  <c r="V50" i="9"/>
  <c r="V51" i="9"/>
  <c r="V52" i="9"/>
  <c r="T49" i="9"/>
  <c r="T50" i="9"/>
  <c r="T51" i="9"/>
  <c r="T52" i="9"/>
  <c r="R49" i="9"/>
  <c r="R50" i="9"/>
  <c r="R51" i="9"/>
  <c r="R52" i="9"/>
  <c r="P49" i="9"/>
  <c r="P50" i="9"/>
  <c r="P51" i="9"/>
  <c r="P52" i="9"/>
  <c r="AC52" i="9" s="1"/>
  <c r="AF69" i="10"/>
  <c r="AD70" i="10"/>
  <c r="AA49" i="10"/>
  <c r="AA50" i="10"/>
  <c r="AA51" i="10"/>
  <c r="AA52" i="10"/>
  <c r="Z50" i="10"/>
  <c r="Z51" i="10"/>
  <c r="Z52" i="10"/>
  <c r="Z49" i="10"/>
  <c r="Y49" i="10"/>
  <c r="Y50" i="10"/>
  <c r="Y51" i="10"/>
  <c r="Y52" i="10"/>
  <c r="X50" i="10"/>
  <c r="X51" i="10"/>
  <c r="X52" i="10"/>
  <c r="X49" i="10"/>
  <c r="W49" i="10"/>
  <c r="W50" i="10"/>
  <c r="W51" i="10"/>
  <c r="W52" i="10"/>
  <c r="V50" i="10"/>
  <c r="V51" i="10"/>
  <c r="V52" i="10"/>
  <c r="V49" i="10"/>
  <c r="U49" i="10"/>
  <c r="U50" i="10"/>
  <c r="U51" i="10"/>
  <c r="U52" i="10"/>
  <c r="T50" i="10"/>
  <c r="T51" i="10"/>
  <c r="T52" i="10"/>
  <c r="T49" i="10"/>
  <c r="S49" i="10"/>
  <c r="S50" i="10"/>
  <c r="S51" i="10"/>
  <c r="S52" i="10"/>
  <c r="R50" i="10"/>
  <c r="R51" i="10"/>
  <c r="R52" i="10"/>
  <c r="R49" i="10"/>
  <c r="Q49" i="10"/>
  <c r="Q50" i="10"/>
  <c r="Q51" i="10"/>
  <c r="Q52" i="10"/>
  <c r="AG61" i="10"/>
  <c r="P54" i="10"/>
  <c r="AC54" i="10" s="1"/>
  <c r="P50" i="10"/>
  <c r="P51" i="10"/>
  <c r="P52" i="10"/>
  <c r="AC52" i="10" s="1"/>
  <c r="P49" i="10"/>
  <c r="AA52" i="11" l="1"/>
  <c r="AA51" i="11"/>
  <c r="AA50" i="11"/>
  <c r="AA49" i="11"/>
  <c r="W52" i="11"/>
  <c r="W51" i="11"/>
  <c r="W50" i="11"/>
  <c r="W49" i="11"/>
  <c r="S52" i="11"/>
  <c r="S51" i="11"/>
  <c r="S50" i="11"/>
  <c r="S49" i="11"/>
  <c r="Z49" i="11"/>
  <c r="Z52" i="11"/>
  <c r="Z51" i="11"/>
  <c r="Z50" i="11"/>
  <c r="V49" i="11"/>
  <c r="V52" i="11"/>
  <c r="V51" i="11"/>
  <c r="V50" i="11"/>
  <c r="R49" i="11"/>
  <c r="R52" i="11"/>
  <c r="R51" i="11"/>
  <c r="R50" i="11"/>
  <c r="AD69" i="11"/>
  <c r="AF68" i="11"/>
  <c r="Y52" i="11"/>
  <c r="Y51" i="11"/>
  <c r="Y50" i="11"/>
  <c r="Y49" i="11"/>
  <c r="U52" i="11"/>
  <c r="U51" i="11"/>
  <c r="U50" i="11"/>
  <c r="U49" i="11"/>
  <c r="Q52" i="11"/>
  <c r="Q51" i="11"/>
  <c r="Q50" i="11"/>
  <c r="Q49" i="11"/>
  <c r="P54" i="11"/>
  <c r="AC54" i="11" s="1"/>
  <c r="AG61" i="11"/>
  <c r="X49" i="11"/>
  <c r="X52" i="11"/>
  <c r="X51" i="11"/>
  <c r="X50" i="11"/>
  <c r="T49" i="11"/>
  <c r="T52" i="11"/>
  <c r="T51" i="11"/>
  <c r="T50" i="11"/>
  <c r="P49" i="11"/>
  <c r="P52" i="11"/>
  <c r="P51" i="11"/>
  <c r="P50" i="11"/>
  <c r="AF70" i="10"/>
  <c r="AD71" i="10"/>
  <c r="AG57" i="9"/>
  <c r="AG58" i="9" s="1"/>
  <c r="AG59" i="9"/>
  <c r="AG60" i="9"/>
  <c r="AF69" i="9"/>
  <c r="AD70" i="9"/>
  <c r="AF69" i="8"/>
  <c r="AD70" i="8"/>
  <c r="AG57" i="7"/>
  <c r="AG58" i="7" s="1"/>
  <c r="AG59" i="7"/>
  <c r="AG60" i="7"/>
  <c r="AF69" i="7"/>
  <c r="AD70" i="7"/>
  <c r="AF68" i="6"/>
  <c r="AD69" i="6"/>
  <c r="AF68" i="5"/>
  <c r="AD69" i="5"/>
  <c r="V37" i="4"/>
  <c r="E30" i="4"/>
  <c r="E29" i="4"/>
  <c r="E31" i="4"/>
  <c r="N26" i="3"/>
  <c r="AZ26" i="3" s="1"/>
  <c r="N25" i="3"/>
  <c r="AZ25" i="3" s="1"/>
  <c r="N24" i="3"/>
  <c r="AZ24" i="3" s="1"/>
  <c r="V41" i="4"/>
  <c r="I30" i="4"/>
  <c r="I29" i="4"/>
  <c r="I31" i="4"/>
  <c r="Z24" i="3"/>
  <c r="BH24" i="3" s="1"/>
  <c r="Z25" i="3"/>
  <c r="BH25" i="3" s="1"/>
  <c r="Z26" i="3"/>
  <c r="BH26" i="3" s="1"/>
  <c r="AI26" i="3"/>
  <c r="BN26" i="3" s="1"/>
  <c r="AI25" i="3"/>
  <c r="BN25" i="3" s="1"/>
  <c r="AI24" i="3"/>
  <c r="BN24" i="3" s="1"/>
  <c r="M29" i="4"/>
  <c r="V45" i="4"/>
  <c r="M31" i="4"/>
  <c r="M30" i="4"/>
  <c r="U87" i="4"/>
  <c r="W86" i="4"/>
  <c r="AD69" i="2"/>
  <c r="AF68" i="2"/>
  <c r="B29" i="4"/>
  <c r="V34" i="4"/>
  <c r="B30" i="4"/>
  <c r="B31" i="4"/>
  <c r="E26" i="3"/>
  <c r="AT26" i="3" s="1"/>
  <c r="E25" i="3"/>
  <c r="AT25" i="3" s="1"/>
  <c r="E24" i="3"/>
  <c r="AT24" i="3" s="1"/>
  <c r="D29" i="4"/>
  <c r="V36" i="4"/>
  <c r="D30" i="4"/>
  <c r="D31" i="4"/>
  <c r="Q24" i="3"/>
  <c r="BB24" i="3" s="1"/>
  <c r="Q25" i="3"/>
  <c r="BB25" i="3" s="1"/>
  <c r="Q26" i="3"/>
  <c r="BB26" i="3" s="1"/>
  <c r="H29" i="4"/>
  <c r="V40" i="4"/>
  <c r="H31" i="4"/>
  <c r="H30" i="4"/>
  <c r="AC26" i="3"/>
  <c r="BJ26" i="3" s="1"/>
  <c r="AC25" i="3"/>
  <c r="BJ25" i="3" s="1"/>
  <c r="AC24" i="3"/>
  <c r="BJ24" i="3" s="1"/>
  <c r="U111" i="4"/>
  <c r="W110" i="4"/>
  <c r="U63" i="4"/>
  <c r="W62" i="4"/>
  <c r="AG57" i="10"/>
  <c r="AG58" i="10" s="1"/>
  <c r="AG59" i="10"/>
  <c r="AG60" i="10"/>
  <c r="AG57" i="8"/>
  <c r="AG58" i="8" s="1"/>
  <c r="AG59" i="8"/>
  <c r="AG60" i="8"/>
  <c r="AC52" i="6"/>
  <c r="AG60" i="5"/>
  <c r="AG57" i="5"/>
  <c r="AG58" i="5" s="1"/>
  <c r="AG59" i="5"/>
  <c r="K24" i="3"/>
  <c r="AX24" i="3" s="1"/>
  <c r="K25" i="3"/>
  <c r="AX25" i="3" s="1"/>
  <c r="K26" i="3"/>
  <c r="AX26" i="3" s="1"/>
  <c r="F29" i="4"/>
  <c r="V38" i="4"/>
  <c r="F30" i="4"/>
  <c r="F31" i="4"/>
  <c r="W24" i="3"/>
  <c r="BF24" i="3" s="1"/>
  <c r="W25" i="3"/>
  <c r="BF25" i="3" s="1"/>
  <c r="W26" i="3"/>
  <c r="BF26" i="3" s="1"/>
  <c r="J29" i="4"/>
  <c r="V42" i="4"/>
  <c r="J30" i="4"/>
  <c r="J31" i="4"/>
  <c r="U98" i="4"/>
  <c r="W97" i="4"/>
  <c r="U50" i="4"/>
  <c r="W49" i="4"/>
  <c r="U39" i="4"/>
  <c r="AG57" i="2"/>
  <c r="AG58" i="2" s="1"/>
  <c r="AG59" i="2"/>
  <c r="AG60" i="2"/>
  <c r="AD69" i="1"/>
  <c r="AF68" i="1"/>
  <c r="AC52" i="1"/>
  <c r="B10" i="3"/>
  <c r="V35" i="4"/>
  <c r="C31" i="4"/>
  <c r="C29" i="4"/>
  <c r="C30" i="4"/>
  <c r="H24" i="3"/>
  <c r="AV24" i="3" s="1"/>
  <c r="H25" i="3"/>
  <c r="AV25" i="3" s="1"/>
  <c r="H26" i="3"/>
  <c r="AV26" i="3" s="1"/>
  <c r="V39" i="4"/>
  <c r="G31" i="4"/>
  <c r="G29" i="4"/>
  <c r="G30" i="4"/>
  <c r="T24" i="3"/>
  <c r="BD24" i="3" s="1"/>
  <c r="T25" i="3"/>
  <c r="BD25" i="3" s="1"/>
  <c r="T26" i="3"/>
  <c r="BD26" i="3" s="1"/>
  <c r="V43" i="4"/>
  <c r="K30" i="4"/>
  <c r="K29" i="4"/>
  <c r="K31" i="4"/>
  <c r="V44" i="4"/>
  <c r="L30" i="4"/>
  <c r="L29" i="4"/>
  <c r="L31" i="4"/>
  <c r="AF24" i="3"/>
  <c r="BL24" i="3" s="1"/>
  <c r="AF25" i="3"/>
  <c r="BL25" i="3" s="1"/>
  <c r="AF26" i="3"/>
  <c r="BL26" i="3" s="1"/>
  <c r="AC54" i="1"/>
  <c r="C10" i="3"/>
  <c r="U122" i="4"/>
  <c r="W121" i="4"/>
  <c r="U74" i="4"/>
  <c r="W73" i="4"/>
  <c r="AC52" i="11" l="1"/>
  <c r="AG60" i="11" s="1"/>
  <c r="AD70" i="11"/>
  <c r="AF69" i="11"/>
  <c r="U123" i="4"/>
  <c r="W122" i="4"/>
  <c r="C24" i="3"/>
  <c r="AS24" i="3" s="1"/>
  <c r="C25" i="3"/>
  <c r="AS25" i="3" s="1"/>
  <c r="C26" i="3"/>
  <c r="AS26" i="3" s="1"/>
  <c r="AG60" i="1"/>
  <c r="AG57" i="1"/>
  <c r="AG59" i="1"/>
  <c r="AD70" i="1"/>
  <c r="AF69" i="1"/>
  <c r="S29" i="4"/>
  <c r="W38" i="4" s="1"/>
  <c r="AF69" i="2"/>
  <c r="AD70" i="2"/>
  <c r="W87" i="4"/>
  <c r="U88" i="4"/>
  <c r="AF69" i="5"/>
  <c r="AD70" i="5"/>
  <c r="AF69" i="6"/>
  <c r="AD70" i="6"/>
  <c r="AF70" i="7"/>
  <c r="AD71" i="7"/>
  <c r="AD72" i="10"/>
  <c r="AF71" i="10"/>
  <c r="U75" i="4"/>
  <c r="W74" i="4"/>
  <c r="B26" i="3"/>
  <c r="AR26" i="3" s="1"/>
  <c r="B25" i="3"/>
  <c r="AR25" i="3" s="1"/>
  <c r="B24" i="3"/>
  <c r="AR24" i="3" s="1"/>
  <c r="U40" i="4"/>
  <c r="W39" i="4"/>
  <c r="U51" i="4"/>
  <c r="W50" i="4"/>
  <c r="U99" i="4"/>
  <c r="W98" i="4"/>
  <c r="AG60" i="6"/>
  <c r="AG57" i="6"/>
  <c r="AG58" i="6" s="1"/>
  <c r="AG59" i="6"/>
  <c r="W63" i="4"/>
  <c r="U64" i="4"/>
  <c r="W111" i="4"/>
  <c r="U112" i="4"/>
  <c r="W34" i="4"/>
  <c r="W37" i="4"/>
  <c r="AF70" i="8"/>
  <c r="AD71" i="8"/>
  <c r="AF70" i="9"/>
  <c r="AD71" i="9"/>
  <c r="AG59" i="11" l="1"/>
  <c r="AG57" i="11"/>
  <c r="AG58" i="11" s="1"/>
  <c r="AF70" i="11"/>
  <c r="AD71" i="11"/>
  <c r="U76" i="4"/>
  <c r="W75" i="4"/>
  <c r="AF72" i="10"/>
  <c r="AD73" i="10"/>
  <c r="W36" i="4"/>
  <c r="AD71" i="1"/>
  <c r="AF70" i="1"/>
  <c r="AG58" i="1"/>
  <c r="O10" i="4"/>
  <c r="AL10" i="3"/>
  <c r="W35" i="4"/>
  <c r="AD72" i="9"/>
  <c r="AF71" i="9"/>
  <c r="AD72" i="8"/>
  <c r="AF71" i="8"/>
  <c r="U113" i="4"/>
  <c r="W112" i="4"/>
  <c r="U65" i="4"/>
  <c r="W64" i="4"/>
  <c r="U100" i="4"/>
  <c r="W99" i="4"/>
  <c r="U52" i="4"/>
  <c r="W51" i="4"/>
  <c r="U41" i="4"/>
  <c r="W40" i="4"/>
  <c r="AD72" i="7"/>
  <c r="AF71" i="7"/>
  <c r="AD71" i="6"/>
  <c r="AF70" i="6"/>
  <c r="AD71" i="5"/>
  <c r="AF70" i="5"/>
  <c r="U89" i="4"/>
  <c r="W88" i="4"/>
  <c r="AD71" i="2"/>
  <c r="AF70" i="2"/>
  <c r="U124" i="4"/>
  <c r="W123" i="4"/>
  <c r="AD72" i="11" l="1"/>
  <c r="AF71" i="11"/>
  <c r="U125" i="4"/>
  <c r="W124" i="4"/>
  <c r="AF71" i="2"/>
  <c r="AD72" i="2"/>
  <c r="W89" i="4"/>
  <c r="U90" i="4"/>
  <c r="AF71" i="5"/>
  <c r="AD72" i="5"/>
  <c r="AF71" i="6"/>
  <c r="AD72" i="6"/>
  <c r="AF72" i="7"/>
  <c r="AD73" i="7"/>
  <c r="U42" i="4"/>
  <c r="W41" i="4"/>
  <c r="U53" i="4"/>
  <c r="W52" i="4"/>
  <c r="U101" i="4"/>
  <c r="W100" i="4"/>
  <c r="W65" i="4"/>
  <c r="U66" i="4"/>
  <c r="W113" i="4"/>
  <c r="U114" i="4"/>
  <c r="AF72" i="8"/>
  <c r="AD73" i="8"/>
  <c r="AF72" i="9"/>
  <c r="AD73" i="9"/>
  <c r="AL24" i="3"/>
  <c r="AL26" i="3"/>
  <c r="AL25" i="3"/>
  <c r="Q10" i="4"/>
  <c r="AN10" i="3"/>
  <c r="AD72" i="1"/>
  <c r="AF71" i="1"/>
  <c r="AD74" i="10"/>
  <c r="AF73" i="10"/>
  <c r="O30" i="4"/>
  <c r="O31" i="4"/>
  <c r="O29" i="4"/>
  <c r="U77" i="4"/>
  <c r="W76" i="4"/>
  <c r="AF72" i="11" l="1"/>
  <c r="AD73" i="11"/>
  <c r="AF74" i="10"/>
  <c r="AD75" i="10"/>
  <c r="AD73" i="1"/>
  <c r="AF72" i="1"/>
  <c r="Q30" i="4"/>
  <c r="Q31" i="4"/>
  <c r="Q29" i="4"/>
  <c r="AD74" i="9"/>
  <c r="AF73" i="9"/>
  <c r="AD74" i="8"/>
  <c r="AF73" i="8"/>
  <c r="U115" i="4"/>
  <c r="W114" i="4"/>
  <c r="U67" i="4"/>
  <c r="W66" i="4"/>
  <c r="AD74" i="7"/>
  <c r="AF73" i="7"/>
  <c r="AD73" i="6"/>
  <c r="AF72" i="6"/>
  <c r="AD73" i="5"/>
  <c r="AF72" i="5"/>
  <c r="U91" i="4"/>
  <c r="W90" i="4"/>
  <c r="AD73" i="2"/>
  <c r="AF72" i="2"/>
  <c r="U78" i="4"/>
  <c r="W77" i="4"/>
  <c r="AN24" i="3"/>
  <c r="AN26" i="3"/>
  <c r="AN25" i="3"/>
  <c r="U102" i="4"/>
  <c r="W101" i="4"/>
  <c r="U54" i="4"/>
  <c r="W53" i="4"/>
  <c r="U43" i="4"/>
  <c r="W42" i="4"/>
  <c r="U126" i="4"/>
  <c r="W125" i="4"/>
  <c r="AD74" i="11" l="1"/>
  <c r="AF73" i="11"/>
  <c r="U44" i="4"/>
  <c r="W43" i="4"/>
  <c r="U55" i="4"/>
  <c r="W54" i="4"/>
  <c r="U79" i="4"/>
  <c r="W78" i="4"/>
  <c r="AF73" i="2"/>
  <c r="AD74" i="2"/>
  <c r="W91" i="4"/>
  <c r="U92" i="4"/>
  <c r="AF73" i="5"/>
  <c r="AD74" i="5"/>
  <c r="AF73" i="6"/>
  <c r="AD74" i="6"/>
  <c r="AF74" i="7"/>
  <c r="AD75" i="7"/>
  <c r="W67" i="4"/>
  <c r="U68" i="4"/>
  <c r="W115" i="4"/>
  <c r="U116" i="4"/>
  <c r="AF74" i="8"/>
  <c r="AD75" i="8"/>
  <c r="AF74" i="9"/>
  <c r="AD75" i="9"/>
  <c r="AD76" i="10"/>
  <c r="AF75" i="10"/>
  <c r="U127" i="4"/>
  <c r="W126" i="4"/>
  <c r="U103" i="4"/>
  <c r="W102" i="4"/>
  <c r="AD74" i="1"/>
  <c r="AF73" i="1"/>
  <c r="AF74" i="11" l="1"/>
  <c r="AD75" i="11"/>
  <c r="U104" i="4"/>
  <c r="W103" i="4"/>
  <c r="AD76" i="9"/>
  <c r="AF75" i="9"/>
  <c r="AD76" i="8"/>
  <c r="AF75" i="8"/>
  <c r="U117" i="4"/>
  <c r="W117" i="4" s="1"/>
  <c r="W116" i="4"/>
  <c r="U69" i="4"/>
  <c r="W69" i="4" s="1"/>
  <c r="W68" i="4"/>
  <c r="AD76" i="7"/>
  <c r="AF75" i="7"/>
  <c r="AD75" i="6"/>
  <c r="AF74" i="6"/>
  <c r="AD75" i="5"/>
  <c r="AF74" i="5"/>
  <c r="U93" i="4"/>
  <c r="W93" i="4" s="1"/>
  <c r="W92" i="4"/>
  <c r="AD75" i="2"/>
  <c r="AF74" i="2"/>
  <c r="AD75" i="1"/>
  <c r="AF74" i="1"/>
  <c r="U128" i="4"/>
  <c r="W127" i="4"/>
  <c r="AF76" i="10"/>
  <c r="AD77" i="10"/>
  <c r="U80" i="4"/>
  <c r="W79" i="4"/>
  <c r="U56" i="4"/>
  <c r="W55" i="4"/>
  <c r="U45" i="4"/>
  <c r="W45" i="4" s="1"/>
  <c r="W44" i="4"/>
  <c r="AD76" i="11" l="1"/>
  <c r="AF75" i="11"/>
  <c r="AD78" i="10"/>
  <c r="AF77" i="10"/>
  <c r="U57" i="4"/>
  <c r="W57" i="4" s="1"/>
  <c r="W56" i="4"/>
  <c r="U81" i="4"/>
  <c r="W81" i="4" s="1"/>
  <c r="W80" i="4"/>
  <c r="U129" i="4"/>
  <c r="W129" i="4" s="1"/>
  <c r="W128" i="4"/>
  <c r="AD76" i="1"/>
  <c r="AF75" i="1"/>
  <c r="AF75" i="2"/>
  <c r="AD76" i="2"/>
  <c r="AF75" i="5"/>
  <c r="AD76" i="5"/>
  <c r="AF75" i="6"/>
  <c r="AD76" i="6"/>
  <c r="AF76" i="7"/>
  <c r="AD77" i="7"/>
  <c r="AF76" i="8"/>
  <c r="AD77" i="8"/>
  <c r="AF76" i="9"/>
  <c r="AD77" i="9"/>
  <c r="U105" i="4"/>
  <c r="W105" i="4" s="1"/>
  <c r="W104" i="4"/>
  <c r="AF76" i="11" l="1"/>
  <c r="AD77" i="11"/>
  <c r="AD78" i="9"/>
  <c r="AF77" i="9"/>
  <c r="AD78" i="8"/>
  <c r="AF77" i="8"/>
  <c r="AD78" i="7"/>
  <c r="AF77" i="7"/>
  <c r="AD77" i="6"/>
  <c r="AF76" i="6"/>
  <c r="AD77" i="5"/>
  <c r="AF76" i="5"/>
  <c r="AD77" i="2"/>
  <c r="AF76" i="2"/>
  <c r="AD77" i="1"/>
  <c r="AF76" i="1"/>
  <c r="AF78" i="10"/>
  <c r="AD79" i="10"/>
  <c r="AD78" i="11" l="1"/>
  <c r="AF77" i="11"/>
  <c r="AD80" i="10"/>
  <c r="AF79" i="10"/>
  <c r="AD78" i="1"/>
  <c r="AF77" i="1"/>
  <c r="AF77" i="2"/>
  <c r="AD78" i="2"/>
  <c r="AF77" i="5"/>
  <c r="AD78" i="5"/>
  <c r="AF77" i="6"/>
  <c r="AD78" i="6"/>
  <c r="AF78" i="7"/>
  <c r="AD79" i="7"/>
  <c r="AF78" i="8"/>
  <c r="AD79" i="8"/>
  <c r="AF78" i="9"/>
  <c r="AD79" i="9"/>
  <c r="AF78" i="11" l="1"/>
  <c r="AD79" i="11"/>
  <c r="AD80" i="9"/>
  <c r="AF79" i="9"/>
  <c r="AD80" i="8"/>
  <c r="AF79" i="8"/>
  <c r="AD80" i="7"/>
  <c r="AF79" i="7"/>
  <c r="AD79" i="6"/>
  <c r="AF78" i="6"/>
  <c r="AD79" i="5"/>
  <c r="AF78" i="5"/>
  <c r="AD79" i="2"/>
  <c r="AF78" i="2"/>
  <c r="AD79" i="1"/>
  <c r="AF78" i="1"/>
  <c r="AF80" i="10"/>
  <c r="AD81" i="10"/>
  <c r="AD80" i="11" l="1"/>
  <c r="AF79" i="11"/>
  <c r="AD82" i="10"/>
  <c r="AF81" i="10"/>
  <c r="AD80" i="1"/>
  <c r="AF79" i="1"/>
  <c r="AF79" i="2"/>
  <c r="AD80" i="2"/>
  <c r="AF79" i="5"/>
  <c r="AD80" i="5"/>
  <c r="AF79" i="6"/>
  <c r="AD80" i="6"/>
  <c r="AF80" i="7"/>
  <c r="AD81" i="7"/>
  <c r="AF80" i="8"/>
  <c r="AD81" i="8"/>
  <c r="AF80" i="9"/>
  <c r="AD81" i="9"/>
  <c r="AF80" i="11" l="1"/>
  <c r="AD81" i="11"/>
  <c r="AD82" i="9"/>
  <c r="AF81" i="9"/>
  <c r="AD82" i="8"/>
  <c r="AF81" i="8"/>
  <c r="AD82" i="7"/>
  <c r="AF81" i="7"/>
  <c r="AD81" i="6"/>
  <c r="AF80" i="6"/>
  <c r="AD81" i="5"/>
  <c r="AF80" i="5"/>
  <c r="AD81" i="2"/>
  <c r="AF80" i="2"/>
  <c r="AD81" i="1"/>
  <c r="AF80" i="1"/>
  <c r="AF82" i="10"/>
  <c r="AD83" i="10"/>
  <c r="AD82" i="11" l="1"/>
  <c r="AF81" i="11"/>
  <c r="AD84" i="10"/>
  <c r="AF83" i="10"/>
  <c r="AD82" i="1"/>
  <c r="AF81" i="1"/>
  <c r="AF81" i="2"/>
  <c r="AD82" i="2"/>
  <c r="AF81" i="5"/>
  <c r="AD82" i="5"/>
  <c r="AF81" i="6"/>
  <c r="AD82" i="6"/>
  <c r="AF82" i="7"/>
  <c r="AD83" i="7"/>
  <c r="AF82" i="8"/>
  <c r="AD83" i="8"/>
  <c r="AF82" i="9"/>
  <c r="AD83" i="9"/>
  <c r="AF82" i="11" l="1"/>
  <c r="AD83" i="11"/>
  <c r="AD84" i="9"/>
  <c r="AF83" i="9"/>
  <c r="AD84" i="8"/>
  <c r="AF83" i="8"/>
  <c r="AD84" i="7"/>
  <c r="AF83" i="7"/>
  <c r="AD83" i="6"/>
  <c r="AF82" i="6"/>
  <c r="AD83" i="5"/>
  <c r="AF82" i="5"/>
  <c r="AD83" i="2"/>
  <c r="AF82" i="2"/>
  <c r="AD83" i="1"/>
  <c r="AF82" i="1"/>
  <c r="AF84" i="10"/>
  <c r="AD85" i="10"/>
  <c r="AD84" i="11" l="1"/>
  <c r="AF83" i="11"/>
  <c r="AD86" i="10"/>
  <c r="AF85" i="10"/>
  <c r="AD84" i="1"/>
  <c r="AF83" i="1"/>
  <c r="AF83" i="2"/>
  <c r="AD84" i="2"/>
  <c r="AF83" i="5"/>
  <c r="AD84" i="5"/>
  <c r="AF83" i="6"/>
  <c r="AD84" i="6"/>
  <c r="AF84" i="7"/>
  <c r="AD85" i="7"/>
  <c r="AF84" i="8"/>
  <c r="AD85" i="8"/>
  <c r="AF84" i="9"/>
  <c r="AD85" i="9"/>
  <c r="AF84" i="11" l="1"/>
  <c r="AD85" i="11"/>
  <c r="AD86" i="9"/>
  <c r="AF85" i="9"/>
  <c r="AD86" i="8"/>
  <c r="AF85" i="8"/>
  <c r="AD86" i="7"/>
  <c r="AF85" i="7"/>
  <c r="AD85" i="6"/>
  <c r="AF84" i="6"/>
  <c r="AD85" i="5"/>
  <c r="AF84" i="5"/>
  <c r="AD85" i="2"/>
  <c r="AF84" i="2"/>
  <c r="AD85" i="1"/>
  <c r="AF84" i="1"/>
  <c r="AF86" i="10"/>
  <c r="AD87" i="10"/>
  <c r="AD86" i="11" l="1"/>
  <c r="AF85" i="11"/>
  <c r="AD88" i="10"/>
  <c r="AF87" i="10"/>
  <c r="AD86" i="1"/>
  <c r="AF85" i="1"/>
  <c r="AF85" i="2"/>
  <c r="AD86" i="2"/>
  <c r="AF85" i="5"/>
  <c r="AD86" i="5"/>
  <c r="AF85" i="6"/>
  <c r="AD86" i="6"/>
  <c r="AF86" i="7"/>
  <c r="AD87" i="7"/>
  <c r="AF86" i="8"/>
  <c r="AD87" i="8"/>
  <c r="AF86" i="9"/>
  <c r="AD87" i="9"/>
  <c r="AF86" i="11" l="1"/>
  <c r="AD87" i="11"/>
  <c r="AD88" i="9"/>
  <c r="AF87" i="9"/>
  <c r="AD88" i="8"/>
  <c r="AF87" i="8"/>
  <c r="AD88" i="7"/>
  <c r="AF87" i="7"/>
  <c r="AD87" i="6"/>
  <c r="AF86" i="6"/>
  <c r="AD87" i="5"/>
  <c r="AF86" i="5"/>
  <c r="AD87" i="2"/>
  <c r="AF86" i="2"/>
  <c r="AD87" i="1"/>
  <c r="AF86" i="1"/>
  <c r="AF88" i="10"/>
  <c r="AD89" i="10"/>
  <c r="AD88" i="11" l="1"/>
  <c r="AF87" i="11"/>
  <c r="AD90" i="10"/>
  <c r="AF89" i="10"/>
  <c r="AD88" i="1"/>
  <c r="AF87" i="1"/>
  <c r="AF87" i="2"/>
  <c r="AD88" i="2"/>
  <c r="AF87" i="5"/>
  <c r="AD88" i="5"/>
  <c r="AF87" i="6"/>
  <c r="AD88" i="6"/>
  <c r="AF88" i="7"/>
  <c r="AD89" i="7"/>
  <c r="AF88" i="8"/>
  <c r="AD89" i="8"/>
  <c r="AF88" i="9"/>
  <c r="AD89" i="9"/>
  <c r="AF88" i="11" l="1"/>
  <c r="AD89" i="11"/>
  <c r="AD90" i="9"/>
  <c r="AF89" i="9"/>
  <c r="AD90" i="8"/>
  <c r="AF89" i="8"/>
  <c r="AD90" i="7"/>
  <c r="AF89" i="7"/>
  <c r="AD89" i="6"/>
  <c r="AF88" i="6"/>
  <c r="AD89" i="5"/>
  <c r="AF88" i="5"/>
  <c r="AD89" i="2"/>
  <c r="AF88" i="2"/>
  <c r="AD89" i="1"/>
  <c r="AF88" i="1"/>
  <c r="AF90" i="10"/>
  <c r="AD91" i="10"/>
  <c r="AD90" i="11" l="1"/>
  <c r="AF89" i="11"/>
  <c r="AD92" i="10"/>
  <c r="AF91" i="10"/>
  <c r="AD90" i="1"/>
  <c r="AF89" i="1"/>
  <c r="AF89" i="2"/>
  <c r="AD90" i="2"/>
  <c r="AF89" i="5"/>
  <c r="AD90" i="5"/>
  <c r="AF89" i="6"/>
  <c r="AD90" i="6"/>
  <c r="AF90" i="7"/>
  <c r="AD91" i="7"/>
  <c r="AF90" i="8"/>
  <c r="AD91" i="8"/>
  <c r="AF90" i="9"/>
  <c r="AD91" i="9"/>
  <c r="AF90" i="11" l="1"/>
  <c r="AD91" i="11"/>
  <c r="AD92" i="9"/>
  <c r="AF91" i="9"/>
  <c r="AD92" i="8"/>
  <c r="AF91" i="8"/>
  <c r="AD92" i="7"/>
  <c r="AF91" i="7"/>
  <c r="AD91" i="6"/>
  <c r="AF90" i="6"/>
  <c r="AD91" i="5"/>
  <c r="AF90" i="5"/>
  <c r="AD91" i="2"/>
  <c r="AF90" i="2"/>
  <c r="AD91" i="1"/>
  <c r="AF90" i="1"/>
  <c r="AF92" i="10"/>
  <c r="AD93" i="10"/>
  <c r="AF91" i="11" l="1"/>
  <c r="AD92" i="11"/>
  <c r="AD94" i="10"/>
  <c r="AF93" i="10"/>
  <c r="AD92" i="1"/>
  <c r="AF91" i="1"/>
  <c r="AF91" i="2"/>
  <c r="AD92" i="2"/>
  <c r="AF91" i="5"/>
  <c r="AD92" i="5"/>
  <c r="AF91" i="6"/>
  <c r="AD92" i="6"/>
  <c r="AF92" i="7"/>
  <c r="AD93" i="7"/>
  <c r="AF92" i="8"/>
  <c r="AD93" i="8"/>
  <c r="AF92" i="9"/>
  <c r="AD93" i="9"/>
  <c r="AD93" i="11" l="1"/>
  <c r="AF92" i="11"/>
  <c r="AD94" i="9"/>
  <c r="AF93" i="9"/>
  <c r="AD94" i="8"/>
  <c r="AF93" i="8"/>
  <c r="AD94" i="7"/>
  <c r="AF93" i="7"/>
  <c r="AD93" i="6"/>
  <c r="AF92" i="6"/>
  <c r="AD93" i="5"/>
  <c r="AF92" i="5"/>
  <c r="AD93" i="2"/>
  <c r="AF92" i="2"/>
  <c r="AD93" i="1"/>
  <c r="AF92" i="1"/>
  <c r="AF94" i="10"/>
  <c r="AD95" i="10"/>
  <c r="AF93" i="11" l="1"/>
  <c r="AD94" i="11"/>
  <c r="AD96" i="10"/>
  <c r="AF95" i="10"/>
  <c r="AD94" i="1"/>
  <c r="AF93" i="1"/>
  <c r="AF93" i="2"/>
  <c r="AD94" i="2"/>
  <c r="AF93" i="5"/>
  <c r="AD94" i="5"/>
  <c r="AF93" i="6"/>
  <c r="AD94" i="6"/>
  <c r="AF94" i="7"/>
  <c r="AD95" i="7"/>
  <c r="AF94" i="8"/>
  <c r="AD95" i="8"/>
  <c r="AF94" i="9"/>
  <c r="AD95" i="9"/>
  <c r="AD95" i="11" l="1"/>
  <c r="AF94" i="11"/>
  <c r="AD96" i="9"/>
  <c r="AF95" i="9"/>
  <c r="AD96" i="8"/>
  <c r="AF95" i="8"/>
  <c r="AD96" i="7"/>
  <c r="AF95" i="7"/>
  <c r="AD95" i="6"/>
  <c r="AF94" i="6"/>
  <c r="AD95" i="5"/>
  <c r="AF94" i="5"/>
  <c r="AD95" i="2"/>
  <c r="AF94" i="2"/>
  <c r="AD95" i="1"/>
  <c r="AF94" i="1"/>
  <c r="AF96" i="10"/>
  <c r="AD97" i="10"/>
  <c r="AF95" i="11" l="1"/>
  <c r="AD96" i="11"/>
  <c r="AD98" i="10"/>
  <c r="AF97" i="10"/>
  <c r="AD96" i="1"/>
  <c r="AF95" i="1"/>
  <c r="AF95" i="2"/>
  <c r="AD96" i="2"/>
  <c r="AF95" i="5"/>
  <c r="AD96" i="5"/>
  <c r="AF95" i="6"/>
  <c r="AD96" i="6"/>
  <c r="AF96" i="7"/>
  <c r="AD97" i="7"/>
  <c r="AF96" i="8"/>
  <c r="AD97" i="8"/>
  <c r="AF96" i="9"/>
  <c r="AD97" i="9"/>
  <c r="AD97" i="11" l="1"/>
  <c r="AF96" i="11"/>
  <c r="AD98" i="9"/>
  <c r="AF97" i="9"/>
  <c r="AD98" i="8"/>
  <c r="AF97" i="8"/>
  <c r="AD98" i="7"/>
  <c r="AF97" i="7"/>
  <c r="AD97" i="6"/>
  <c r="AF96" i="6"/>
  <c r="AD97" i="5"/>
  <c r="AF96" i="5"/>
  <c r="AD97" i="2"/>
  <c r="AF96" i="2"/>
  <c r="AD97" i="1"/>
  <c r="AF96" i="1"/>
  <c r="AF98" i="10"/>
  <c r="AD99" i="10"/>
  <c r="AF97" i="11" l="1"/>
  <c r="AD98" i="11"/>
  <c r="AD100" i="10"/>
  <c r="AF99" i="10"/>
  <c r="AD98" i="1"/>
  <c r="AF97" i="1"/>
  <c r="AF97" i="2"/>
  <c r="AD98" i="2"/>
  <c r="AF97" i="5"/>
  <c r="AD98" i="5"/>
  <c r="AF97" i="6"/>
  <c r="AD98" i="6"/>
  <c r="AF98" i="7"/>
  <c r="AD99" i="7"/>
  <c r="AF98" i="8"/>
  <c r="AD99" i="8"/>
  <c r="AF98" i="9"/>
  <c r="AD99" i="9"/>
  <c r="AD99" i="11" l="1"/>
  <c r="AF98" i="11"/>
  <c r="AD100" i="9"/>
  <c r="AF99" i="9"/>
  <c r="AD100" i="8"/>
  <c r="AF99" i="8"/>
  <c r="AD100" i="7"/>
  <c r="AF99" i="7"/>
  <c r="AD99" i="6"/>
  <c r="AF98" i="6"/>
  <c r="AD99" i="5"/>
  <c r="AF98" i="5"/>
  <c r="AD99" i="2"/>
  <c r="AF98" i="2"/>
  <c r="AD99" i="1"/>
  <c r="AF98" i="1"/>
  <c r="AF100" i="10"/>
  <c r="AD101" i="10"/>
  <c r="AF99" i="11" l="1"/>
  <c r="AD100" i="11"/>
  <c r="AD102" i="10"/>
  <c r="AF101" i="10"/>
  <c r="AD100" i="1"/>
  <c r="AF99" i="1"/>
  <c r="AF99" i="2"/>
  <c r="AD100" i="2"/>
  <c r="AF99" i="5"/>
  <c r="AD100" i="5"/>
  <c r="AF99" i="6"/>
  <c r="AD100" i="6"/>
  <c r="AF100" i="7"/>
  <c r="AD101" i="7"/>
  <c r="AF100" i="8"/>
  <c r="AD101" i="8"/>
  <c r="AF100" i="9"/>
  <c r="AD101" i="9"/>
  <c r="AD101" i="11" l="1"/>
  <c r="AF100" i="11"/>
  <c r="AD102" i="9"/>
  <c r="AF101" i="9"/>
  <c r="AD102" i="8"/>
  <c r="AF101" i="8"/>
  <c r="AD102" i="7"/>
  <c r="AF101" i="7"/>
  <c r="AD101" i="6"/>
  <c r="AF100" i="6"/>
  <c r="AD101" i="5"/>
  <c r="AF100" i="5"/>
  <c r="AD101" i="2"/>
  <c r="AF100" i="2"/>
  <c r="AD101" i="1"/>
  <c r="AF100" i="1"/>
  <c r="AF102" i="10"/>
  <c r="AD103" i="10"/>
  <c r="AF101" i="11" l="1"/>
  <c r="AD102" i="11"/>
  <c r="AD104" i="10"/>
  <c r="AF103" i="10"/>
  <c r="AD102" i="1"/>
  <c r="AF101" i="1"/>
  <c r="AF101" i="2"/>
  <c r="AD102" i="2"/>
  <c r="AF101" i="5"/>
  <c r="AD102" i="5"/>
  <c r="AF101" i="6"/>
  <c r="AD102" i="6"/>
  <c r="AF102" i="7"/>
  <c r="AD103" i="7"/>
  <c r="AF102" i="8"/>
  <c r="AD103" i="8"/>
  <c r="AF102" i="9"/>
  <c r="AD103" i="9"/>
  <c r="AD103" i="11" l="1"/>
  <c r="AF102" i="11"/>
  <c r="AD104" i="9"/>
  <c r="AF103" i="9"/>
  <c r="AD104" i="8"/>
  <c r="AF103" i="8"/>
  <c r="AD104" i="7"/>
  <c r="AF103" i="7"/>
  <c r="AD103" i="6"/>
  <c r="AF102" i="6"/>
  <c r="AD103" i="5"/>
  <c r="AF102" i="5"/>
  <c r="AD103" i="2"/>
  <c r="AF102" i="2"/>
  <c r="AD103" i="1"/>
  <c r="AF102" i="1"/>
  <c r="AD105" i="10"/>
  <c r="AF104" i="10"/>
  <c r="AF103" i="11" l="1"/>
  <c r="AD104" i="11"/>
  <c r="AF105" i="10"/>
  <c r="AD106" i="10"/>
  <c r="AD104" i="1"/>
  <c r="AF103" i="1"/>
  <c r="AF103" i="2"/>
  <c r="AD104" i="2"/>
  <c r="AF103" i="5"/>
  <c r="AD104" i="5"/>
  <c r="AF103" i="6"/>
  <c r="AD104" i="6"/>
  <c r="AF104" i="7"/>
  <c r="AD105" i="7"/>
  <c r="AF104" i="8"/>
  <c r="AD105" i="8"/>
  <c r="AF104" i="9"/>
  <c r="AD105" i="9"/>
  <c r="AD105" i="11" l="1"/>
  <c r="AF104" i="11"/>
  <c r="AD106" i="9"/>
  <c r="AF105" i="9"/>
  <c r="AD106" i="8"/>
  <c r="AF105" i="8"/>
  <c r="AD106" i="7"/>
  <c r="AF105" i="7"/>
  <c r="AD105" i="6"/>
  <c r="AF104" i="6"/>
  <c r="AD105" i="5"/>
  <c r="AF104" i="5"/>
  <c r="AD105" i="2"/>
  <c r="AF104" i="2"/>
  <c r="AD107" i="10"/>
  <c r="AF106" i="10"/>
  <c r="AD105" i="1"/>
  <c r="AF104" i="1"/>
  <c r="AF105" i="11" l="1"/>
  <c r="AD106" i="11"/>
  <c r="AD106" i="1"/>
  <c r="AF105" i="1"/>
  <c r="AF107" i="10"/>
  <c r="AD108" i="10"/>
  <c r="AF105" i="2"/>
  <c r="AD106" i="2"/>
  <c r="AF105" i="5"/>
  <c r="AD106" i="5"/>
  <c r="AF105" i="6"/>
  <c r="AD106" i="6"/>
  <c r="AF106" i="7"/>
  <c r="AD107" i="7"/>
  <c r="AF106" i="8"/>
  <c r="AD107" i="8"/>
  <c r="AF106" i="9"/>
  <c r="AD107" i="9"/>
  <c r="AD107" i="11" l="1"/>
  <c r="AF106" i="11"/>
  <c r="AD108" i="9"/>
  <c r="AF107" i="9"/>
  <c r="AD108" i="8"/>
  <c r="AF107" i="8"/>
  <c r="AD108" i="7"/>
  <c r="AF107" i="7"/>
  <c r="AD107" i="6"/>
  <c r="AF106" i="6"/>
  <c r="AD107" i="5"/>
  <c r="AF106" i="5"/>
  <c r="AD107" i="2"/>
  <c r="AF106" i="2"/>
  <c r="AD109" i="10"/>
  <c r="AF108" i="10"/>
  <c r="AD107" i="1"/>
  <c r="AF106" i="1"/>
  <c r="AF107" i="11" l="1"/>
  <c r="AD108" i="11"/>
  <c r="AD108" i="1"/>
  <c r="AF107" i="1"/>
  <c r="AF109" i="10"/>
  <c r="AD110" i="10"/>
  <c r="AF107" i="2"/>
  <c r="AD108" i="2"/>
  <c r="AF107" i="5"/>
  <c r="AD108" i="5"/>
  <c r="AF107" i="6"/>
  <c r="AD108" i="6"/>
  <c r="AF108" i="7"/>
  <c r="AD109" i="7"/>
  <c r="AF108" i="8"/>
  <c r="AD109" i="8"/>
  <c r="AF108" i="9"/>
  <c r="AD109" i="9"/>
  <c r="AD109" i="11" l="1"/>
  <c r="AF108" i="11"/>
  <c r="AD110" i="9"/>
  <c r="AF109" i="9"/>
  <c r="AD110" i="8"/>
  <c r="AF109" i="8"/>
  <c r="AD110" i="7"/>
  <c r="AF109" i="7"/>
  <c r="AD109" i="6"/>
  <c r="AF108" i="6"/>
  <c r="AD109" i="5"/>
  <c r="AF108" i="5"/>
  <c r="AD109" i="2"/>
  <c r="AF108" i="2"/>
  <c r="AD111" i="10"/>
  <c r="AF110" i="10"/>
  <c r="AD109" i="1"/>
  <c r="AF108" i="1"/>
  <c r="AF109" i="11" l="1"/>
  <c r="AD110" i="11"/>
  <c r="AD110" i="1"/>
  <c r="AF109" i="1"/>
  <c r="AF111" i="10"/>
  <c r="AD112" i="10"/>
  <c r="AF109" i="2"/>
  <c r="AD110" i="2"/>
  <c r="AF109" i="5"/>
  <c r="AD110" i="5"/>
  <c r="AF109" i="6"/>
  <c r="AD110" i="6"/>
  <c r="AF110" i="7"/>
  <c r="AD111" i="7"/>
  <c r="AF110" i="8"/>
  <c r="AD111" i="8"/>
  <c r="AF110" i="9"/>
  <c r="AD111" i="9"/>
  <c r="AD111" i="11" l="1"/>
  <c r="AF110" i="11"/>
  <c r="AD112" i="9"/>
  <c r="AF111" i="9"/>
  <c r="AD112" i="8"/>
  <c r="AF111" i="8"/>
  <c r="AD112" i="7"/>
  <c r="AF111" i="7"/>
  <c r="AD111" i="6"/>
  <c r="AF110" i="6"/>
  <c r="AD111" i="5"/>
  <c r="AF110" i="5"/>
  <c r="AD111" i="2"/>
  <c r="AF110" i="2"/>
  <c r="AD113" i="10"/>
  <c r="AF112" i="10"/>
  <c r="AD111" i="1"/>
  <c r="AF110" i="1"/>
  <c r="AF111" i="11" l="1"/>
  <c r="AD112" i="11"/>
  <c r="AD112" i="1"/>
  <c r="AF111" i="1"/>
  <c r="AF113" i="10"/>
  <c r="AD114" i="10"/>
  <c r="AF111" i="2"/>
  <c r="AD112" i="2"/>
  <c r="AF111" i="5"/>
  <c r="AD112" i="5"/>
  <c r="AF111" i="6"/>
  <c r="AD112" i="6"/>
  <c r="AF112" i="7"/>
  <c r="AD113" i="7"/>
  <c r="AF112" i="8"/>
  <c r="AD113" i="8"/>
  <c r="AF112" i="9"/>
  <c r="AD113" i="9"/>
  <c r="AD113" i="11" l="1"/>
  <c r="AF112" i="11"/>
  <c r="AD114" i="9"/>
  <c r="AF113" i="9"/>
  <c r="AD114" i="8"/>
  <c r="AF113" i="8"/>
  <c r="AD114" i="7"/>
  <c r="AF113" i="7"/>
  <c r="AD113" i="6"/>
  <c r="AF112" i="6"/>
  <c r="AD113" i="5"/>
  <c r="AF112" i="5"/>
  <c r="AD113" i="2"/>
  <c r="AF112" i="2"/>
  <c r="AD115" i="10"/>
  <c r="AF114" i="10"/>
  <c r="AD113" i="1"/>
  <c r="AF112" i="1"/>
  <c r="AF113" i="11" l="1"/>
  <c r="AD114" i="11"/>
  <c r="AD114" i="1"/>
  <c r="AF113" i="1"/>
  <c r="AF115" i="10"/>
  <c r="AD116" i="10"/>
  <c r="AF113" i="2"/>
  <c r="AD114" i="2"/>
  <c r="AF113" i="5"/>
  <c r="AD114" i="5"/>
  <c r="AF113" i="6"/>
  <c r="AD114" i="6"/>
  <c r="AF114" i="7"/>
  <c r="AD115" i="7"/>
  <c r="AF114" i="8"/>
  <c r="AD115" i="8"/>
  <c r="AF114" i="9"/>
  <c r="AD115" i="9"/>
  <c r="AD115" i="11" l="1"/>
  <c r="AF114" i="11"/>
  <c r="AD116" i="9"/>
  <c r="AF115" i="9"/>
  <c r="AD116" i="8"/>
  <c r="AF115" i="8"/>
  <c r="AD116" i="7"/>
  <c r="AF115" i="7"/>
  <c r="AD115" i="6"/>
  <c r="AF114" i="6"/>
  <c r="AD115" i="5"/>
  <c r="AF114" i="5"/>
  <c r="AD115" i="2"/>
  <c r="AF114" i="2"/>
  <c r="AD117" i="10"/>
  <c r="AF116" i="10"/>
  <c r="AD115" i="1"/>
  <c r="AF114" i="1"/>
  <c r="AF115" i="11" l="1"/>
  <c r="AD116" i="11"/>
  <c r="AD116" i="1"/>
  <c r="AF115" i="1"/>
  <c r="AF117" i="10"/>
  <c r="AD118" i="10"/>
  <c r="AF115" i="2"/>
  <c r="AD116" i="2"/>
  <c r="AF115" i="5"/>
  <c r="AD116" i="5"/>
  <c r="AF115" i="6"/>
  <c r="AD116" i="6"/>
  <c r="AF116" i="7"/>
  <c r="AD117" i="7"/>
  <c r="AF116" i="8"/>
  <c r="AD117" i="8"/>
  <c r="AF116" i="9"/>
  <c r="AD117" i="9"/>
  <c r="AD117" i="11" l="1"/>
  <c r="AF116" i="11"/>
  <c r="AD118" i="9"/>
  <c r="AF117" i="9"/>
  <c r="AD118" i="8"/>
  <c r="AF117" i="8"/>
  <c r="AD118" i="7"/>
  <c r="AF117" i="7"/>
  <c r="AD117" i="6"/>
  <c r="AF116" i="6"/>
  <c r="AD117" i="5"/>
  <c r="AF116" i="5"/>
  <c r="AD117" i="2"/>
  <c r="AF116" i="2"/>
  <c r="AD119" i="10"/>
  <c r="AF118" i="10"/>
  <c r="AD117" i="1"/>
  <c r="AF116" i="1"/>
  <c r="AF117" i="11" l="1"/>
  <c r="AD118" i="11"/>
  <c r="AD118" i="1"/>
  <c r="AF117" i="1"/>
  <c r="AF119" i="10"/>
  <c r="AD120" i="10"/>
  <c r="AF117" i="2"/>
  <c r="AD118" i="2"/>
  <c r="AF117" i="5"/>
  <c r="AD118" i="5"/>
  <c r="AF117" i="6"/>
  <c r="AD118" i="6"/>
  <c r="AF118" i="7"/>
  <c r="AD119" i="7"/>
  <c r="AF118" i="8"/>
  <c r="AD119" i="8"/>
  <c r="AF118" i="9"/>
  <c r="AD119" i="9"/>
  <c r="AD119" i="11" l="1"/>
  <c r="AF118" i="11"/>
  <c r="AD120" i="9"/>
  <c r="AF119" i="9"/>
  <c r="AD120" i="8"/>
  <c r="AF119" i="8"/>
  <c r="AD120" i="7"/>
  <c r="AF119" i="7"/>
  <c r="AD119" i="6"/>
  <c r="AF118" i="6"/>
  <c r="AD119" i="5"/>
  <c r="AF118" i="5"/>
  <c r="AD119" i="2"/>
  <c r="AF118" i="2"/>
  <c r="AD121" i="10"/>
  <c r="AF120" i="10"/>
  <c r="AD119" i="1"/>
  <c r="AF118" i="1"/>
  <c r="AF119" i="11" l="1"/>
  <c r="AD120" i="11"/>
  <c r="AD120" i="1"/>
  <c r="AF119" i="1"/>
  <c r="AF121" i="10"/>
  <c r="AD122" i="10"/>
  <c r="AF119" i="2"/>
  <c r="AD120" i="2"/>
  <c r="AF119" i="5"/>
  <c r="AD120" i="5"/>
  <c r="AF119" i="6"/>
  <c r="AD120" i="6"/>
  <c r="AF120" i="7"/>
  <c r="AD121" i="7"/>
  <c r="AF120" i="8"/>
  <c r="AD121" i="8"/>
  <c r="AF120" i="9"/>
  <c r="AD121" i="9"/>
  <c r="AD121" i="11" l="1"/>
  <c r="AF120" i="11"/>
  <c r="AD122" i="9"/>
  <c r="AF121" i="9"/>
  <c r="AD122" i="8"/>
  <c r="AF121" i="8"/>
  <c r="AD122" i="7"/>
  <c r="AF121" i="7"/>
  <c r="AD121" i="6"/>
  <c r="AF120" i="6"/>
  <c r="AD121" i="5"/>
  <c r="AF120" i="5"/>
  <c r="AD121" i="2"/>
  <c r="AF120" i="2"/>
  <c r="AD123" i="10"/>
  <c r="AF122" i="10"/>
  <c r="AD121" i="1"/>
  <c r="AF120" i="1"/>
  <c r="AF121" i="11" l="1"/>
  <c r="AD122" i="11"/>
  <c r="AD122" i="1"/>
  <c r="AF121" i="1"/>
  <c r="AF123" i="10"/>
  <c r="AD124" i="10"/>
  <c r="AF121" i="2"/>
  <c r="AD122" i="2"/>
  <c r="AF121" i="5"/>
  <c r="AD122" i="5"/>
  <c r="AF121" i="6"/>
  <c r="AD122" i="6"/>
  <c r="AF122" i="7"/>
  <c r="AD123" i="7"/>
  <c r="AF122" i="8"/>
  <c r="AD123" i="8"/>
  <c r="AF122" i="9"/>
  <c r="AD123" i="9"/>
  <c r="AD123" i="11" l="1"/>
  <c r="AF122" i="11"/>
  <c r="AD124" i="9"/>
  <c r="AF123" i="9"/>
  <c r="AD124" i="8"/>
  <c r="AF123" i="8"/>
  <c r="AD124" i="7"/>
  <c r="AF123" i="7"/>
  <c r="AD123" i="6"/>
  <c r="AF122" i="6"/>
  <c r="AD123" i="5"/>
  <c r="AF122" i="5"/>
  <c r="AD123" i="2"/>
  <c r="AF122" i="2"/>
  <c r="AD125" i="10"/>
  <c r="AF124" i="10"/>
  <c r="AD123" i="1"/>
  <c r="AF122" i="1"/>
  <c r="AF123" i="11" l="1"/>
  <c r="AD124" i="11"/>
  <c r="AD124" i="1"/>
  <c r="AF123" i="1"/>
  <c r="AF125" i="10"/>
  <c r="AD126" i="10"/>
  <c r="AF123" i="2"/>
  <c r="AD124" i="2"/>
  <c r="AF123" i="5"/>
  <c r="AD124" i="5"/>
  <c r="AF123" i="6"/>
  <c r="AD124" i="6"/>
  <c r="AF124" i="7"/>
  <c r="AD125" i="7"/>
  <c r="AF124" i="8"/>
  <c r="AD125" i="8"/>
  <c r="AF124" i="9"/>
  <c r="AD125" i="9"/>
  <c r="AD125" i="11" l="1"/>
  <c r="AF124" i="11"/>
  <c r="AD126" i="9"/>
  <c r="AF125" i="9"/>
  <c r="AD126" i="8"/>
  <c r="AF125" i="8"/>
  <c r="AD126" i="7"/>
  <c r="AF125" i="7"/>
  <c r="AD125" i="6"/>
  <c r="AF124" i="6"/>
  <c r="AD125" i="5"/>
  <c r="AF124" i="5"/>
  <c r="AD125" i="2"/>
  <c r="AF124" i="2"/>
  <c r="AD127" i="10"/>
  <c r="AF126" i="10"/>
  <c r="AD125" i="1"/>
  <c r="AF124" i="1"/>
  <c r="AF125" i="11" l="1"/>
  <c r="AD126" i="11"/>
  <c r="AD126" i="1"/>
  <c r="AF125" i="1"/>
  <c r="AF127" i="10"/>
  <c r="AD128" i="10"/>
  <c r="AD126" i="2"/>
  <c r="AF125" i="2"/>
  <c r="AF125" i="5"/>
  <c r="AD126" i="5"/>
  <c r="AF125" i="6"/>
  <c r="AD126" i="6"/>
  <c r="AF126" i="7"/>
  <c r="AD127" i="7"/>
  <c r="AF126" i="8"/>
  <c r="AD127" i="8"/>
  <c r="AF126" i="9"/>
  <c r="AD127" i="9"/>
  <c r="AD127" i="11" l="1"/>
  <c r="AF126" i="11"/>
  <c r="AD128" i="9"/>
  <c r="AF127" i="9"/>
  <c r="AD128" i="8"/>
  <c r="AF127" i="8"/>
  <c r="AD128" i="7"/>
  <c r="AF127" i="7"/>
  <c r="AD127" i="6"/>
  <c r="AF126" i="6"/>
  <c r="AD127" i="5"/>
  <c r="AF126" i="5"/>
  <c r="AD129" i="10"/>
  <c r="AF128" i="10"/>
  <c r="AD127" i="2"/>
  <c r="AF126" i="2"/>
  <c r="AD127" i="1"/>
  <c r="AF126" i="1"/>
  <c r="AF127" i="11" l="1"/>
  <c r="AD128" i="11"/>
  <c r="AD128" i="1"/>
  <c r="AF127" i="1"/>
  <c r="AD128" i="2"/>
  <c r="AF127" i="2"/>
  <c r="AF129" i="10"/>
  <c r="AD130" i="10"/>
  <c r="AF127" i="5"/>
  <c r="AD128" i="5"/>
  <c r="AF127" i="6"/>
  <c r="AD128" i="6"/>
  <c r="AF128" i="7"/>
  <c r="AD129" i="7"/>
  <c r="AF128" i="8"/>
  <c r="AD129" i="8"/>
  <c r="AF128" i="9"/>
  <c r="AD129" i="9"/>
  <c r="AD129" i="11" l="1"/>
  <c r="AF128" i="11"/>
  <c r="AD130" i="9"/>
  <c r="AF129" i="9"/>
  <c r="AD130" i="8"/>
  <c r="AF129" i="8"/>
  <c r="AD130" i="7"/>
  <c r="AF129" i="7"/>
  <c r="AD129" i="6"/>
  <c r="AF128" i="6"/>
  <c r="AD129" i="5"/>
  <c r="AF128" i="5"/>
  <c r="AD131" i="10"/>
  <c r="AF130" i="10"/>
  <c r="AD129" i="2"/>
  <c r="AF128" i="2"/>
  <c r="AD129" i="1"/>
  <c r="AF128" i="1"/>
  <c r="AF129" i="11" l="1"/>
  <c r="AD130" i="11"/>
  <c r="AD130" i="1"/>
  <c r="AF129" i="1"/>
  <c r="AD130" i="2"/>
  <c r="AF129" i="2"/>
  <c r="AF131" i="10"/>
  <c r="AD132" i="10"/>
  <c r="AF129" i="5"/>
  <c r="AD130" i="5"/>
  <c r="AF129" i="6"/>
  <c r="AD130" i="6"/>
  <c r="AF130" i="7"/>
  <c r="AD131" i="7"/>
  <c r="AF130" i="8"/>
  <c r="AD131" i="8"/>
  <c r="AF130" i="9"/>
  <c r="AD131" i="9"/>
  <c r="AD131" i="11" l="1"/>
  <c r="AF130" i="11"/>
  <c r="AD132" i="9"/>
  <c r="AF131" i="9"/>
  <c r="AD132" i="8"/>
  <c r="AF131" i="8"/>
  <c r="AD132" i="7"/>
  <c r="AF131" i="7"/>
  <c r="AD131" i="6"/>
  <c r="AF130" i="6"/>
  <c r="AD131" i="5"/>
  <c r="AF130" i="5"/>
  <c r="AD133" i="10"/>
  <c r="AF132" i="10"/>
  <c r="AD131" i="2"/>
  <c r="AF130" i="2"/>
  <c r="AD131" i="1"/>
  <c r="AF130" i="1"/>
  <c r="AF131" i="11" l="1"/>
  <c r="AD132" i="11"/>
  <c r="AD132" i="1"/>
  <c r="AF131" i="1"/>
  <c r="AD132" i="2"/>
  <c r="AF131" i="2"/>
  <c r="AF133" i="10"/>
  <c r="AD134" i="10"/>
  <c r="AF131" i="5"/>
  <c r="AD132" i="5"/>
  <c r="AF131" i="6"/>
  <c r="AD132" i="6"/>
  <c r="AF132" i="7"/>
  <c r="AD133" i="7"/>
  <c r="AF132" i="8"/>
  <c r="AD133" i="8"/>
  <c r="AF132" i="9"/>
  <c r="AD133" i="9"/>
  <c r="AD133" i="11" l="1"/>
  <c r="AF132" i="11"/>
  <c r="AD134" i="9"/>
  <c r="AF133" i="9"/>
  <c r="AD134" i="8"/>
  <c r="AF133" i="8"/>
  <c r="AD134" i="7"/>
  <c r="AF133" i="7"/>
  <c r="AD133" i="6"/>
  <c r="AF132" i="6"/>
  <c r="AD133" i="5"/>
  <c r="AF132" i="5"/>
  <c r="AD135" i="10"/>
  <c r="AF134" i="10"/>
  <c r="AD133" i="2"/>
  <c r="AF132" i="2"/>
  <c r="AD133" i="1"/>
  <c r="AF132" i="1"/>
  <c r="AF133" i="11" l="1"/>
  <c r="AD134" i="11"/>
  <c r="AD134" i="1"/>
  <c r="AF133" i="1"/>
  <c r="AD134" i="2"/>
  <c r="AF133" i="2"/>
  <c r="AF135" i="10"/>
  <c r="AD136" i="10"/>
  <c r="AF133" i="5"/>
  <c r="AD134" i="5"/>
  <c r="AF133" i="6"/>
  <c r="AD134" i="6"/>
  <c r="AF134" i="7"/>
  <c r="AD135" i="7"/>
  <c r="AF134" i="8"/>
  <c r="AD135" i="8"/>
  <c r="AF134" i="9"/>
  <c r="AD135" i="9"/>
  <c r="AD135" i="11" l="1"/>
  <c r="AF134" i="11"/>
  <c r="AD136" i="9"/>
  <c r="AF135" i="9"/>
  <c r="AD136" i="8"/>
  <c r="AF135" i="8"/>
  <c r="AD136" i="7"/>
  <c r="AF135" i="7"/>
  <c r="AD135" i="6"/>
  <c r="AF134" i="6"/>
  <c r="AD135" i="5"/>
  <c r="AF134" i="5"/>
  <c r="AD137" i="10"/>
  <c r="AF136" i="10"/>
  <c r="AD135" i="2"/>
  <c r="AF134" i="2"/>
  <c r="AD135" i="1"/>
  <c r="AF134" i="1"/>
  <c r="AF135" i="11" l="1"/>
  <c r="AD136" i="11"/>
  <c r="AD136" i="1"/>
  <c r="AF135" i="1"/>
  <c r="AD136" i="2"/>
  <c r="AF135" i="2"/>
  <c r="AF137" i="10"/>
  <c r="AD138" i="10"/>
  <c r="AF135" i="5"/>
  <c r="AD136" i="5"/>
  <c r="AF135" i="6"/>
  <c r="AD136" i="6"/>
  <c r="AF136" i="7"/>
  <c r="AD137" i="7"/>
  <c r="AF136" i="8"/>
  <c r="AD137" i="8"/>
  <c r="AF136" i="9"/>
  <c r="AD137" i="9"/>
  <c r="AD137" i="11" l="1"/>
  <c r="AF136" i="11"/>
  <c r="AD138" i="9"/>
  <c r="AF137" i="9"/>
  <c r="AD138" i="8"/>
  <c r="AF137" i="8"/>
  <c r="AD138" i="7"/>
  <c r="AF137" i="7"/>
  <c r="AD137" i="6"/>
  <c r="AF136" i="6"/>
  <c r="AD137" i="5"/>
  <c r="AF136" i="5"/>
  <c r="AD139" i="10"/>
  <c r="AF138" i="10"/>
  <c r="AD137" i="2"/>
  <c r="AF136" i="2"/>
  <c r="AD137" i="1"/>
  <c r="AF136" i="1"/>
  <c r="AF137" i="11" l="1"/>
  <c r="AD138" i="11"/>
  <c r="AD138" i="1"/>
  <c r="AF137" i="1"/>
  <c r="AD138" i="2"/>
  <c r="AF137" i="2"/>
  <c r="AF139" i="10"/>
  <c r="AD140" i="10"/>
  <c r="AF137" i="5"/>
  <c r="AD138" i="5"/>
  <c r="AF137" i="6"/>
  <c r="AD138" i="6"/>
  <c r="AF138" i="7"/>
  <c r="AD139" i="7"/>
  <c r="AF138" i="8"/>
  <c r="AD139" i="8"/>
  <c r="AF138" i="9"/>
  <c r="AD139" i="9"/>
  <c r="AD139" i="11" l="1"/>
  <c r="AF138" i="11"/>
  <c r="AD140" i="9"/>
  <c r="AF139" i="9"/>
  <c r="AD140" i="8"/>
  <c r="AF139" i="8"/>
  <c r="AD140" i="7"/>
  <c r="AF139" i="7"/>
  <c r="AD139" i="6"/>
  <c r="AF138" i="6"/>
  <c r="AD139" i="5"/>
  <c r="AF138" i="5"/>
  <c r="AD141" i="10"/>
  <c r="AF140" i="10"/>
  <c r="AD139" i="2"/>
  <c r="AF138" i="2"/>
  <c r="AD139" i="1"/>
  <c r="AF138" i="1"/>
  <c r="AF139" i="11" l="1"/>
  <c r="AD140" i="11"/>
  <c r="AD140" i="1"/>
  <c r="AF139" i="1"/>
  <c r="AD140" i="2"/>
  <c r="AF139" i="2"/>
  <c r="AF141" i="10"/>
  <c r="AD142" i="10"/>
  <c r="AF139" i="5"/>
  <c r="AD140" i="5"/>
  <c r="AF139" i="6"/>
  <c r="AD140" i="6"/>
  <c r="AF140" i="7"/>
  <c r="AD141" i="7"/>
  <c r="AF140" i="8"/>
  <c r="AD141" i="8"/>
  <c r="AF140" i="9"/>
  <c r="AD141" i="9"/>
  <c r="AD141" i="11" l="1"/>
  <c r="AF140" i="11"/>
  <c r="AD142" i="9"/>
  <c r="AF141" i="9"/>
  <c r="AD142" i="8"/>
  <c r="AF141" i="8"/>
  <c r="AD142" i="7"/>
  <c r="AF141" i="7"/>
  <c r="AD141" i="6"/>
  <c r="AF140" i="6"/>
  <c r="AD141" i="5"/>
  <c r="AF140" i="5"/>
  <c r="AD143" i="10"/>
  <c r="AF142" i="10"/>
  <c r="AD141" i="2"/>
  <c r="AF140" i="2"/>
  <c r="AD141" i="1"/>
  <c r="AF140" i="1"/>
  <c r="AF141" i="11" l="1"/>
  <c r="AD142" i="11"/>
  <c r="AD142" i="1"/>
  <c r="AF141" i="1"/>
  <c r="AD142" i="2"/>
  <c r="AF141" i="2"/>
  <c r="AF143" i="10"/>
  <c r="AD144" i="10"/>
  <c r="AF141" i="5"/>
  <c r="AD142" i="5"/>
  <c r="AF141" i="6"/>
  <c r="AD142" i="6"/>
  <c r="AF142" i="7"/>
  <c r="AD143" i="7"/>
  <c r="AF142" i="8"/>
  <c r="AD143" i="8"/>
  <c r="AF142" i="9"/>
  <c r="AD143" i="9"/>
  <c r="AD143" i="11" l="1"/>
  <c r="AF142" i="11"/>
  <c r="AD144" i="9"/>
  <c r="AF143" i="9"/>
  <c r="AD144" i="8"/>
  <c r="AF143" i="8"/>
  <c r="AD144" i="7"/>
  <c r="AF143" i="7"/>
  <c r="AD143" i="6"/>
  <c r="AF142" i="6"/>
  <c r="AD143" i="5"/>
  <c r="AF142" i="5"/>
  <c r="AD145" i="10"/>
  <c r="AF144" i="10"/>
  <c r="AD143" i="2"/>
  <c r="AF142" i="2"/>
  <c r="AD143" i="1"/>
  <c r="AF142" i="1"/>
  <c r="AF143" i="11" l="1"/>
  <c r="AD144" i="11"/>
  <c r="AD144" i="1"/>
  <c r="AF143" i="1"/>
  <c r="AD144" i="2"/>
  <c r="AF143" i="2"/>
  <c r="AF145" i="10"/>
  <c r="AD146" i="10"/>
  <c r="AF143" i="5"/>
  <c r="AD144" i="5"/>
  <c r="AF143" i="6"/>
  <c r="AD144" i="6"/>
  <c r="AF144" i="7"/>
  <c r="AD145" i="7"/>
  <c r="AF144" i="8"/>
  <c r="AD145" i="8"/>
  <c r="AF144" i="9"/>
  <c r="AD145" i="9"/>
  <c r="AD145" i="11" l="1"/>
  <c r="AF144" i="11"/>
  <c r="AD146" i="9"/>
  <c r="AF145" i="9"/>
  <c r="AD146" i="8"/>
  <c r="AF145" i="8"/>
  <c r="AD146" i="7"/>
  <c r="AF145" i="7"/>
  <c r="AF144" i="6"/>
  <c r="AD145" i="6"/>
  <c r="AD145" i="5"/>
  <c r="AF144" i="5"/>
  <c r="AD147" i="10"/>
  <c r="AF146" i="10"/>
  <c r="AD145" i="2"/>
  <c r="AF144" i="2"/>
  <c r="AD145" i="1"/>
  <c r="AF144" i="1"/>
  <c r="AF145" i="11" l="1"/>
  <c r="AD146" i="11"/>
  <c r="AD146" i="6"/>
  <c r="AF145" i="6"/>
  <c r="AD146" i="1"/>
  <c r="AF145" i="1"/>
  <c r="AD146" i="2"/>
  <c r="AF145" i="2"/>
  <c r="AF147" i="10"/>
  <c r="AD148" i="10"/>
  <c r="AF145" i="5"/>
  <c r="AD146" i="5"/>
  <c r="AF146" i="7"/>
  <c r="AD147" i="7"/>
  <c r="AF146" i="8"/>
  <c r="AD147" i="8"/>
  <c r="AF146" i="9"/>
  <c r="AD147" i="9"/>
  <c r="AD147" i="11" l="1"/>
  <c r="AF146" i="11"/>
  <c r="AD148" i="9"/>
  <c r="AF147" i="9"/>
  <c r="AD148" i="8"/>
  <c r="AF147" i="8"/>
  <c r="AD148" i="7"/>
  <c r="AF147" i="7"/>
  <c r="AD147" i="5"/>
  <c r="AF146" i="5"/>
  <c r="AD149" i="10"/>
  <c r="AF148" i="10"/>
  <c r="AD147" i="2"/>
  <c r="AF146" i="2"/>
  <c r="AD147" i="1"/>
  <c r="AF146" i="1"/>
  <c r="AF146" i="6"/>
  <c r="AD147" i="6"/>
  <c r="AF147" i="11" l="1"/>
  <c r="AD148" i="11"/>
  <c r="AD148" i="6"/>
  <c r="AF147" i="6"/>
  <c r="AD148" i="1"/>
  <c r="AF147" i="1"/>
  <c r="AD148" i="2"/>
  <c r="AF147" i="2"/>
  <c r="AF149" i="10"/>
  <c r="AD150" i="10"/>
  <c r="AF147" i="5"/>
  <c r="AD148" i="5"/>
  <c r="AF148" i="7"/>
  <c r="AD149" i="7"/>
  <c r="AF148" i="8"/>
  <c r="AD149" i="8"/>
  <c r="AF148" i="9"/>
  <c r="AD149" i="9"/>
  <c r="AD149" i="11" l="1"/>
  <c r="AF148" i="11"/>
  <c r="AD150" i="9"/>
  <c r="AF149" i="9"/>
  <c r="AD150" i="8"/>
  <c r="AF149" i="8"/>
  <c r="AD150" i="7"/>
  <c r="AF149" i="7"/>
  <c r="AD149" i="5"/>
  <c r="AF148" i="5"/>
  <c r="AD151" i="10"/>
  <c r="AF150" i="10"/>
  <c r="AD149" i="2"/>
  <c r="AF148" i="2"/>
  <c r="AD149" i="1"/>
  <c r="AF148" i="1"/>
  <c r="AF148" i="6"/>
  <c r="AD149" i="6"/>
  <c r="AF149" i="11" l="1"/>
  <c r="AD150" i="11"/>
  <c r="AD150" i="6"/>
  <c r="AF149" i="6"/>
  <c r="AD150" i="1"/>
  <c r="AF149" i="1"/>
  <c r="AD150" i="2"/>
  <c r="AF149" i="2"/>
  <c r="AF151" i="10"/>
  <c r="AD152" i="10"/>
  <c r="AF149" i="5"/>
  <c r="AD150" i="5"/>
  <c r="AF150" i="7"/>
  <c r="AD151" i="7"/>
  <c r="AF150" i="8"/>
  <c r="AD151" i="8"/>
  <c r="AF150" i="9"/>
  <c r="AD151" i="9"/>
  <c r="AD151" i="11" l="1"/>
  <c r="AF150" i="11"/>
  <c r="AD152" i="9"/>
  <c r="AF151" i="9"/>
  <c r="AD152" i="8"/>
  <c r="AF151" i="8"/>
  <c r="AD152" i="7"/>
  <c r="AF151" i="7"/>
  <c r="AD151" i="5"/>
  <c r="AF150" i="5"/>
  <c r="AD153" i="10"/>
  <c r="AF152" i="10"/>
  <c r="AD151" i="2"/>
  <c r="AF150" i="2"/>
  <c r="AD151" i="1"/>
  <c r="AF150" i="1"/>
  <c r="AF150" i="6"/>
  <c r="AD151" i="6"/>
  <c r="AF151" i="11" l="1"/>
  <c r="AD152" i="11"/>
  <c r="AD152" i="6"/>
  <c r="AF151" i="6"/>
  <c r="AD152" i="1"/>
  <c r="AF151" i="1"/>
  <c r="AD152" i="2"/>
  <c r="AF151" i="2"/>
  <c r="AF153" i="10"/>
  <c r="AD154" i="10"/>
  <c r="AF151" i="5"/>
  <c r="AD152" i="5"/>
  <c r="AF152" i="7"/>
  <c r="AD153" i="7"/>
  <c r="AF152" i="8"/>
  <c r="AD153" i="8"/>
  <c r="AF152" i="9"/>
  <c r="AD153" i="9"/>
  <c r="AD153" i="11" l="1"/>
  <c r="AF152" i="11"/>
  <c r="AD154" i="9"/>
  <c r="AF153" i="9"/>
  <c r="AD154" i="8"/>
  <c r="AF153" i="8"/>
  <c r="AD154" i="7"/>
  <c r="AF153" i="7"/>
  <c r="AD153" i="5"/>
  <c r="AF152" i="5"/>
  <c r="AD155" i="10"/>
  <c r="AF154" i="10"/>
  <c r="AD153" i="2"/>
  <c r="AF152" i="2"/>
  <c r="AD153" i="1"/>
  <c r="AF152" i="1"/>
  <c r="AF152" i="6"/>
  <c r="AD153" i="6"/>
  <c r="AF153" i="11" l="1"/>
  <c r="AD154" i="11"/>
  <c r="AD154" i="6"/>
  <c r="AF153" i="6"/>
  <c r="AD154" i="1"/>
  <c r="AF153" i="1"/>
  <c r="AD154" i="2"/>
  <c r="AF153" i="2"/>
  <c r="AF155" i="10"/>
  <c r="AD156" i="10"/>
  <c r="AF153" i="5"/>
  <c r="AD154" i="5"/>
  <c r="AF154" i="7"/>
  <c r="AD155" i="7"/>
  <c r="AF154" i="8"/>
  <c r="AD155" i="8"/>
  <c r="AF154" i="9"/>
  <c r="AD155" i="9"/>
  <c r="AD155" i="11" l="1"/>
  <c r="AF154" i="11"/>
  <c r="AD156" i="9"/>
  <c r="AF155" i="9"/>
  <c r="AD156" i="8"/>
  <c r="AF155" i="8"/>
  <c r="AD156" i="7"/>
  <c r="AF155" i="7"/>
  <c r="AD155" i="5"/>
  <c r="AF154" i="5"/>
  <c r="AD157" i="10"/>
  <c r="AF156" i="10"/>
  <c r="AD155" i="2"/>
  <c r="AF154" i="2"/>
  <c r="AD155" i="1"/>
  <c r="AF154" i="1"/>
  <c r="AF154" i="6"/>
  <c r="AD155" i="6"/>
  <c r="AF155" i="11" l="1"/>
  <c r="AD156" i="11"/>
  <c r="AD156" i="6"/>
  <c r="AF155" i="6"/>
  <c r="AD156" i="1"/>
  <c r="AF155" i="1"/>
  <c r="AD156" i="2"/>
  <c r="AF155" i="2"/>
  <c r="AF157" i="10"/>
  <c r="AD158" i="10"/>
  <c r="AF155" i="5"/>
  <c r="AD156" i="5"/>
  <c r="AF156" i="7"/>
  <c r="AD157" i="7"/>
  <c r="AF156" i="8"/>
  <c r="AD157" i="8"/>
  <c r="AF156" i="9"/>
  <c r="AD157" i="9"/>
  <c r="AD157" i="11" l="1"/>
  <c r="AF156" i="11"/>
  <c r="AD158" i="9"/>
  <c r="AF157" i="9"/>
  <c r="AD158" i="8"/>
  <c r="AF157" i="8"/>
  <c r="AD158" i="7"/>
  <c r="AF157" i="7"/>
  <c r="AD157" i="5"/>
  <c r="AF156" i="5"/>
  <c r="AD159" i="10"/>
  <c r="AF158" i="10"/>
  <c r="AD157" i="2"/>
  <c r="AF156" i="2"/>
  <c r="AD157" i="1"/>
  <c r="AF156" i="1"/>
  <c r="AF156" i="6"/>
  <c r="AD157" i="6"/>
  <c r="AF157" i="11" l="1"/>
  <c r="AD158" i="11"/>
  <c r="AD158" i="6"/>
  <c r="AF157" i="6"/>
  <c r="AD158" i="1"/>
  <c r="AF157" i="1"/>
  <c r="AD158" i="2"/>
  <c r="AF157" i="2"/>
  <c r="AF159" i="10"/>
  <c r="AD160" i="10"/>
  <c r="AF157" i="5"/>
  <c r="AD158" i="5"/>
  <c r="AF158" i="7"/>
  <c r="AD159" i="7"/>
  <c r="AF158" i="8"/>
  <c r="AD159" i="8"/>
  <c r="AF158" i="9"/>
  <c r="AD159" i="9"/>
  <c r="AD159" i="11" l="1"/>
  <c r="AF158" i="11"/>
  <c r="AD160" i="9"/>
  <c r="AF159" i="9"/>
  <c r="AD160" i="8"/>
  <c r="AF159" i="8"/>
  <c r="AD160" i="7"/>
  <c r="AF159" i="7"/>
  <c r="AD159" i="5"/>
  <c r="AF158" i="5"/>
  <c r="AD161" i="10"/>
  <c r="AF160" i="10"/>
  <c r="AD159" i="2"/>
  <c r="AF158" i="2"/>
  <c r="AD159" i="1"/>
  <c r="AF158" i="1"/>
  <c r="AF158" i="6"/>
  <c r="AD159" i="6"/>
  <c r="AF159" i="11" l="1"/>
  <c r="AD160" i="11"/>
  <c r="AD160" i="6"/>
  <c r="AF159" i="6"/>
  <c r="AD160" i="1"/>
  <c r="AF159" i="1"/>
  <c r="AD160" i="2"/>
  <c r="AF159" i="2"/>
  <c r="AF161" i="10"/>
  <c r="AD162" i="10"/>
  <c r="AF159" i="5"/>
  <c r="AD160" i="5"/>
  <c r="AF160" i="7"/>
  <c r="AD161" i="7"/>
  <c r="AF160" i="8"/>
  <c r="AD161" i="8"/>
  <c r="AF160" i="9"/>
  <c r="AD161" i="9"/>
  <c r="AD161" i="11" l="1"/>
  <c r="AF160" i="11"/>
  <c r="AD162" i="9"/>
  <c r="AF161" i="9"/>
  <c r="AD162" i="8"/>
  <c r="AF161" i="8"/>
  <c r="AD162" i="7"/>
  <c r="AF161" i="7"/>
  <c r="AD161" i="5"/>
  <c r="AF160" i="5"/>
  <c r="AD163" i="10"/>
  <c r="AF162" i="10"/>
  <c r="AD161" i="2"/>
  <c r="AF160" i="2"/>
  <c r="AD161" i="1"/>
  <c r="AF160" i="1"/>
  <c r="AF160" i="6"/>
  <c r="AD161" i="6"/>
  <c r="AF161" i="11" l="1"/>
  <c r="AD162" i="11"/>
  <c r="AD162" i="6"/>
  <c r="AF161" i="6"/>
  <c r="AD162" i="1"/>
  <c r="AF161" i="1"/>
  <c r="AD162" i="2"/>
  <c r="AF161" i="2"/>
  <c r="AF163" i="10"/>
  <c r="AD164" i="10"/>
  <c r="AF161" i="5"/>
  <c r="AD162" i="5"/>
  <c r="AF162" i="7"/>
  <c r="AD163" i="7"/>
  <c r="AF162" i="8"/>
  <c r="AD163" i="8"/>
  <c r="AF162" i="9"/>
  <c r="AD163" i="9"/>
  <c r="AD163" i="11" l="1"/>
  <c r="AF162" i="11"/>
  <c r="AD164" i="9"/>
  <c r="AF163" i="9"/>
  <c r="AD164" i="8"/>
  <c r="AF163" i="8"/>
  <c r="AD164" i="7"/>
  <c r="AF163" i="7"/>
  <c r="AD163" i="5"/>
  <c r="AF162" i="5"/>
  <c r="AD165" i="10"/>
  <c r="AF164" i="10"/>
  <c r="AD163" i="2"/>
  <c r="AF162" i="2"/>
  <c r="AD163" i="1"/>
  <c r="AF162" i="1"/>
  <c r="AF162" i="6"/>
  <c r="AD163" i="6"/>
  <c r="AF163" i="11" l="1"/>
  <c r="AD164" i="11"/>
  <c r="AD164" i="6"/>
  <c r="AF163" i="6"/>
  <c r="AD164" i="1"/>
  <c r="AF163" i="1"/>
  <c r="AD164" i="2"/>
  <c r="AF163" i="2"/>
  <c r="AF165" i="10"/>
  <c r="AD166" i="10"/>
  <c r="AF163" i="5"/>
  <c r="AD164" i="5"/>
  <c r="AF164" i="7"/>
  <c r="AD165" i="7"/>
  <c r="AF164" i="8"/>
  <c r="AD165" i="8"/>
  <c r="AF164" i="9"/>
  <c r="AD165" i="9"/>
  <c r="AD165" i="11" l="1"/>
  <c r="AF164" i="11"/>
  <c r="AD166" i="7"/>
  <c r="AF165" i="7"/>
  <c r="AD167" i="10"/>
  <c r="AF166" i="10"/>
  <c r="AD166" i="9"/>
  <c r="AF165" i="9"/>
  <c r="AD166" i="8"/>
  <c r="AF165" i="8"/>
  <c r="AD165" i="5"/>
  <c r="AF164" i="5"/>
  <c r="AD165" i="2"/>
  <c r="AF164" i="2"/>
  <c r="AD165" i="1"/>
  <c r="AF164" i="1"/>
  <c r="AF164" i="6"/>
  <c r="AD165" i="6"/>
  <c r="AF165" i="11" l="1"/>
  <c r="AD166" i="11"/>
  <c r="AD166" i="6"/>
  <c r="AF165" i="6"/>
  <c r="AD166" i="1"/>
  <c r="AF165" i="1"/>
  <c r="AD166" i="2"/>
  <c r="AF165" i="2"/>
  <c r="AF165" i="5"/>
  <c r="AD166" i="5"/>
  <c r="AF166" i="8"/>
  <c r="AD167" i="8"/>
  <c r="AF166" i="9"/>
  <c r="AD167" i="9"/>
  <c r="AF167" i="10"/>
  <c r="AD168" i="10"/>
  <c r="AF166" i="7"/>
  <c r="AD167" i="7"/>
  <c r="AD167" i="11" l="1"/>
  <c r="AF166" i="11"/>
  <c r="AD168" i="7"/>
  <c r="AF167" i="7"/>
  <c r="AD169" i="10"/>
  <c r="AF168" i="10"/>
  <c r="AD168" i="9"/>
  <c r="AF167" i="9"/>
  <c r="AD168" i="8"/>
  <c r="AF167" i="8"/>
  <c r="AD167" i="5"/>
  <c r="AF166" i="5"/>
  <c r="AD167" i="2"/>
  <c r="AF166" i="2"/>
  <c r="AD167" i="1"/>
  <c r="AF166" i="1"/>
  <c r="AF166" i="6"/>
  <c r="AD167" i="6"/>
  <c r="AF167" i="11" l="1"/>
  <c r="AD168" i="11"/>
  <c r="AD168" i="6"/>
  <c r="AF167" i="6"/>
  <c r="AD168" i="1"/>
  <c r="AF167" i="1"/>
  <c r="AD168" i="2"/>
  <c r="AF167" i="2"/>
  <c r="AF167" i="5"/>
  <c r="AD168" i="5"/>
  <c r="AF168" i="8"/>
  <c r="AD169" i="8"/>
  <c r="AF168" i="9"/>
  <c r="AD169" i="9"/>
  <c r="AF169" i="10"/>
  <c r="AD170" i="10"/>
  <c r="AF168" i="7"/>
  <c r="AD169" i="7"/>
  <c r="AD169" i="11" l="1"/>
  <c r="AF168" i="11"/>
  <c r="AD170" i="7"/>
  <c r="AF169" i="7"/>
  <c r="AD171" i="10"/>
  <c r="AF170" i="10"/>
  <c r="AD170" i="9"/>
  <c r="AF169" i="9"/>
  <c r="AD170" i="8"/>
  <c r="AF169" i="8"/>
  <c r="AD169" i="5"/>
  <c r="AF168" i="5"/>
  <c r="AD169" i="2"/>
  <c r="AF168" i="2"/>
  <c r="AD169" i="1"/>
  <c r="AF168" i="1"/>
  <c r="AF168" i="6"/>
  <c r="AD169" i="6"/>
  <c r="AF169" i="11" l="1"/>
  <c r="AD170" i="11"/>
  <c r="AD170" i="6"/>
  <c r="AF169" i="6"/>
  <c r="AD170" i="1"/>
  <c r="AF169" i="1"/>
  <c r="AD170" i="2"/>
  <c r="AF169" i="2"/>
  <c r="AF169" i="5"/>
  <c r="AD170" i="5"/>
  <c r="AF170" i="8"/>
  <c r="AD171" i="8"/>
  <c r="AF170" i="9"/>
  <c r="AD171" i="9"/>
  <c r="AF171" i="10"/>
  <c r="AD172" i="10"/>
  <c r="AF170" i="7"/>
  <c r="AD171" i="7"/>
  <c r="AD171" i="11" l="1"/>
  <c r="AF170" i="11"/>
  <c r="AD172" i="7"/>
  <c r="AF171" i="7"/>
  <c r="AD173" i="10"/>
  <c r="AF172" i="10"/>
  <c r="AD172" i="9"/>
  <c r="AF171" i="9"/>
  <c r="AD172" i="8"/>
  <c r="AF171" i="8"/>
  <c r="AD171" i="5"/>
  <c r="AF170" i="5"/>
  <c r="AD171" i="2"/>
  <c r="AF170" i="2"/>
  <c r="AD171" i="1"/>
  <c r="AF170" i="1"/>
  <c r="AF170" i="6"/>
  <c r="AD171" i="6"/>
  <c r="AF171" i="11" l="1"/>
  <c r="AD172" i="11"/>
  <c r="AD172" i="6"/>
  <c r="AF171" i="6"/>
  <c r="AD172" i="1"/>
  <c r="AF171" i="1"/>
  <c r="AD172" i="2"/>
  <c r="AF171" i="2"/>
  <c r="AF171" i="5"/>
  <c r="AD172" i="5"/>
  <c r="AF172" i="8"/>
  <c r="AD173" i="8"/>
  <c r="AF172" i="9"/>
  <c r="AD173" i="9"/>
  <c r="AF173" i="10"/>
  <c r="AD174" i="10"/>
  <c r="AF172" i="7"/>
  <c r="AD173" i="7"/>
  <c r="AD173" i="11" l="1"/>
  <c r="AF172" i="11"/>
  <c r="AD174" i="7"/>
  <c r="AF173" i="7"/>
  <c r="AD175" i="10"/>
  <c r="AF174" i="10"/>
  <c r="AD174" i="9"/>
  <c r="AF173" i="9"/>
  <c r="AD174" i="8"/>
  <c r="AF173" i="8"/>
  <c r="AD173" i="5"/>
  <c r="AF172" i="5"/>
  <c r="AD173" i="2"/>
  <c r="AF172" i="2"/>
  <c r="AD173" i="1"/>
  <c r="AF172" i="1"/>
  <c r="AF172" i="6"/>
  <c r="AD173" i="6"/>
  <c r="AF173" i="11" l="1"/>
  <c r="AD174" i="11"/>
  <c r="AD174" i="6"/>
  <c r="AF173" i="6"/>
  <c r="AD174" i="1"/>
  <c r="AF173" i="1"/>
  <c r="AD174" i="2"/>
  <c r="AF173" i="2"/>
  <c r="AF173" i="5"/>
  <c r="AD174" i="5"/>
  <c r="AF174" i="8"/>
  <c r="AD175" i="8"/>
  <c r="AF174" i="9"/>
  <c r="AD175" i="9"/>
  <c r="AF175" i="10"/>
  <c r="AD176" i="10"/>
  <c r="AF174" i="7"/>
  <c r="AD175" i="7"/>
  <c r="AD175" i="11" l="1"/>
  <c r="AF174" i="11"/>
  <c r="AD176" i="9"/>
  <c r="AF175" i="9"/>
  <c r="AD175" i="5"/>
  <c r="AF174" i="5"/>
  <c r="AD176" i="7"/>
  <c r="AF175" i="7"/>
  <c r="AD177" i="10"/>
  <c r="AF176" i="10"/>
  <c r="AD176" i="8"/>
  <c r="AF175" i="8"/>
  <c r="AD175" i="2"/>
  <c r="AF174" i="2"/>
  <c r="AD175" i="1"/>
  <c r="AF174" i="1"/>
  <c r="AF174" i="6"/>
  <c r="AD175" i="6"/>
  <c r="AF175" i="11" l="1"/>
  <c r="AD176" i="11"/>
  <c r="AD176" i="6"/>
  <c r="AF175" i="6"/>
  <c r="AD176" i="1"/>
  <c r="AF175" i="1"/>
  <c r="AD176" i="2"/>
  <c r="AF175" i="2"/>
  <c r="AF176" i="8"/>
  <c r="AD177" i="8"/>
  <c r="AF177" i="10"/>
  <c r="AD178" i="10"/>
  <c r="AF176" i="7"/>
  <c r="AD177" i="7"/>
  <c r="AF175" i="5"/>
  <c r="AD176" i="5"/>
  <c r="AF176" i="9"/>
  <c r="AD177" i="9"/>
  <c r="AD177" i="11" l="1"/>
  <c r="AF176" i="11"/>
  <c r="AD178" i="9"/>
  <c r="AF177" i="9"/>
  <c r="AD177" i="5"/>
  <c r="AF176" i="5"/>
  <c r="AD178" i="7"/>
  <c r="AF177" i="7"/>
  <c r="AD179" i="10"/>
  <c r="AF178" i="10"/>
  <c r="AD178" i="8"/>
  <c r="AF177" i="8"/>
  <c r="AD177" i="2"/>
  <c r="AF176" i="2"/>
  <c r="AD177" i="1"/>
  <c r="AF176" i="1"/>
  <c r="AF176" i="6"/>
  <c r="AD177" i="6"/>
  <c r="AF177" i="11" l="1"/>
  <c r="AD178" i="11"/>
  <c r="AD178" i="6"/>
  <c r="AF177" i="6"/>
  <c r="AD178" i="1"/>
  <c r="AF177" i="1"/>
  <c r="AD178" i="2"/>
  <c r="AF177" i="2"/>
  <c r="AF178" i="8"/>
  <c r="AD179" i="8"/>
  <c r="AF179" i="10"/>
  <c r="AD180" i="10"/>
  <c r="AF178" i="7"/>
  <c r="AD179" i="7"/>
  <c r="AF177" i="5"/>
  <c r="AD178" i="5"/>
  <c r="AF178" i="9"/>
  <c r="AD179" i="9"/>
  <c r="AD179" i="11" l="1"/>
  <c r="AF178" i="11"/>
  <c r="AD180" i="9"/>
  <c r="AF179" i="9"/>
  <c r="AD179" i="5"/>
  <c r="AF178" i="5"/>
  <c r="AD180" i="7"/>
  <c r="AF179" i="7"/>
  <c r="AD181" i="10"/>
  <c r="AF180" i="10"/>
  <c r="AD180" i="8"/>
  <c r="AF179" i="8"/>
  <c r="AD179" i="2"/>
  <c r="AF178" i="2"/>
  <c r="AD179" i="1"/>
  <c r="AF178" i="1"/>
  <c r="AF178" i="6"/>
  <c r="AD179" i="6"/>
  <c r="AF179" i="11" l="1"/>
  <c r="AD180" i="11"/>
  <c r="AD180" i="6"/>
  <c r="AF179" i="6"/>
  <c r="AD180" i="1"/>
  <c r="AF179" i="1"/>
  <c r="AD180" i="2"/>
  <c r="AF179" i="2"/>
  <c r="AF180" i="8"/>
  <c r="AD181" i="8"/>
  <c r="AF181" i="10"/>
  <c r="AD182" i="10"/>
  <c r="AF180" i="7"/>
  <c r="AD181" i="7"/>
  <c r="AF179" i="5"/>
  <c r="AD180" i="5"/>
  <c r="AF180" i="9"/>
  <c r="AD181" i="9"/>
  <c r="AD181" i="11" l="1"/>
  <c r="AF180" i="11"/>
  <c r="AD182" i="9"/>
  <c r="AF181" i="9"/>
  <c r="AD181" i="5"/>
  <c r="AF180" i="5"/>
  <c r="AD182" i="7"/>
  <c r="AF181" i="7"/>
  <c r="AD183" i="10"/>
  <c r="AF182" i="10"/>
  <c r="AD182" i="8"/>
  <c r="AF181" i="8"/>
  <c r="AD181" i="2"/>
  <c r="AF180" i="2"/>
  <c r="AD181" i="1"/>
  <c r="AF180" i="1"/>
  <c r="AF180" i="6"/>
  <c r="AD181" i="6"/>
  <c r="AF181" i="11" l="1"/>
  <c r="AD182" i="11"/>
  <c r="AD182" i="6"/>
  <c r="AF181" i="6"/>
  <c r="AD182" i="1"/>
  <c r="AF181" i="1"/>
  <c r="AD182" i="2"/>
  <c r="AF181" i="2"/>
  <c r="AF182" i="8"/>
  <c r="AD183" i="8"/>
  <c r="AF183" i="10"/>
  <c r="AD184" i="10"/>
  <c r="AF182" i="7"/>
  <c r="AD183" i="7"/>
  <c r="AF181" i="5"/>
  <c r="AD182" i="5"/>
  <c r="AF182" i="9"/>
  <c r="AD183" i="9"/>
  <c r="AD183" i="11" l="1"/>
  <c r="AF182" i="11"/>
  <c r="AD184" i="9"/>
  <c r="AF183" i="9"/>
  <c r="AD183" i="5"/>
  <c r="AF182" i="5"/>
  <c r="AD184" i="7"/>
  <c r="AF183" i="7"/>
  <c r="AD185" i="10"/>
  <c r="AF184" i="10"/>
  <c r="AD184" i="8"/>
  <c r="AF183" i="8"/>
  <c r="AD183" i="2"/>
  <c r="AF182" i="2"/>
  <c r="AD183" i="1"/>
  <c r="AF182" i="1"/>
  <c r="AF182" i="6"/>
  <c r="AD183" i="6"/>
  <c r="AF183" i="11" l="1"/>
  <c r="AD184" i="11"/>
  <c r="AD184" i="6"/>
  <c r="AF183" i="6"/>
  <c r="AD184" i="1"/>
  <c r="AF183" i="1"/>
  <c r="AD184" i="2"/>
  <c r="AF183" i="2"/>
  <c r="AF184" i="8"/>
  <c r="AD185" i="8"/>
  <c r="AF185" i="10"/>
  <c r="AD186" i="10"/>
  <c r="AF184" i="7"/>
  <c r="AD185" i="7"/>
  <c r="AF183" i="5"/>
  <c r="AD184" i="5"/>
  <c r="AF184" i="9"/>
  <c r="AD185" i="9"/>
  <c r="AD185" i="11" l="1"/>
  <c r="AF184" i="11"/>
  <c r="AD186" i="9"/>
  <c r="AF185" i="9"/>
  <c r="AD185" i="5"/>
  <c r="AF184" i="5"/>
  <c r="AD186" i="7"/>
  <c r="AF185" i="7"/>
  <c r="AD187" i="10"/>
  <c r="AF186" i="10"/>
  <c r="AD186" i="8"/>
  <c r="AF185" i="8"/>
  <c r="AD185" i="2"/>
  <c r="AF184" i="2"/>
  <c r="AD185" i="1"/>
  <c r="AF184" i="1"/>
  <c r="AF184" i="6"/>
  <c r="AD185" i="6"/>
  <c r="AF185" i="11" l="1"/>
  <c r="AD186" i="11"/>
  <c r="AD186" i="6"/>
  <c r="AF185" i="6"/>
  <c r="AD186" i="1"/>
  <c r="AF185" i="1"/>
  <c r="AD186" i="2"/>
  <c r="AF185" i="2"/>
  <c r="AF186" i="8"/>
  <c r="AD187" i="8"/>
  <c r="AF187" i="10"/>
  <c r="AD188" i="10"/>
  <c r="AF186" i="7"/>
  <c r="AD187" i="7"/>
  <c r="AF185" i="5"/>
  <c r="AD186" i="5"/>
  <c r="AF186" i="9"/>
  <c r="AD187" i="9"/>
  <c r="AD187" i="11" l="1"/>
  <c r="AF186" i="11"/>
  <c r="AD188" i="9"/>
  <c r="AF187" i="9"/>
  <c r="AD187" i="5"/>
  <c r="AF186" i="5"/>
  <c r="AD188" i="7"/>
  <c r="AF187" i="7"/>
  <c r="AD189" i="10"/>
  <c r="AF188" i="10"/>
  <c r="AD188" i="8"/>
  <c r="AF187" i="8"/>
  <c r="AD187" i="2"/>
  <c r="AF186" i="2"/>
  <c r="AD187" i="1"/>
  <c r="AF186" i="1"/>
  <c r="AF186" i="6"/>
  <c r="AD187" i="6"/>
  <c r="AF187" i="11" l="1"/>
  <c r="AD188" i="11"/>
  <c r="AD188" i="6"/>
  <c r="AF187" i="6"/>
  <c r="AD188" i="1"/>
  <c r="AF187" i="1"/>
  <c r="AD188" i="2"/>
  <c r="AF187" i="2"/>
  <c r="AF188" i="8"/>
  <c r="AD189" i="8"/>
  <c r="AF189" i="10"/>
  <c r="AD190" i="10"/>
  <c r="AF188" i="7"/>
  <c r="AD189" i="7"/>
  <c r="AF187" i="5"/>
  <c r="AD188" i="5"/>
  <c r="AF188" i="9"/>
  <c r="AD189" i="9"/>
  <c r="AD189" i="11" l="1"/>
  <c r="AF188" i="11"/>
  <c r="AD190" i="9"/>
  <c r="AF189" i="9"/>
  <c r="AD189" i="5"/>
  <c r="AF188" i="5"/>
  <c r="AD190" i="7"/>
  <c r="AF189" i="7"/>
  <c r="AD191" i="10"/>
  <c r="AF190" i="10"/>
  <c r="AD190" i="8"/>
  <c r="AF189" i="8"/>
  <c r="AD189" i="2"/>
  <c r="AF188" i="2"/>
  <c r="AD189" i="1"/>
  <c r="AF188" i="1"/>
  <c r="AF188" i="6"/>
  <c r="AD189" i="6"/>
  <c r="AF189" i="11" l="1"/>
  <c r="AD190" i="11"/>
  <c r="AD190" i="6"/>
  <c r="AF189" i="6"/>
  <c r="AD190" i="1"/>
  <c r="AF189" i="1"/>
  <c r="AD190" i="2"/>
  <c r="AF189" i="2"/>
  <c r="AF190" i="8"/>
  <c r="AD191" i="8"/>
  <c r="AF191" i="10"/>
  <c r="AD192" i="10"/>
  <c r="AF190" i="7"/>
  <c r="AD191" i="7"/>
  <c r="AF189" i="5"/>
  <c r="AD190" i="5"/>
  <c r="AF190" i="9"/>
  <c r="AD191" i="9"/>
  <c r="AD191" i="11" l="1"/>
  <c r="AF190" i="11"/>
  <c r="AD192" i="9"/>
  <c r="AF191" i="9"/>
  <c r="AD191" i="5"/>
  <c r="AF190" i="5"/>
  <c r="AD192" i="7"/>
  <c r="AF191" i="7"/>
  <c r="AD193" i="10"/>
  <c r="AF192" i="10"/>
  <c r="AD192" i="8"/>
  <c r="AF191" i="8"/>
  <c r="AD191" i="2"/>
  <c r="AF190" i="2"/>
  <c r="AD191" i="1"/>
  <c r="AF190" i="1"/>
  <c r="AF190" i="6"/>
  <c r="AD191" i="6"/>
  <c r="AF191" i="11" l="1"/>
  <c r="AD192" i="11"/>
  <c r="AD192" i="6"/>
  <c r="AF191" i="6"/>
  <c r="AD192" i="1"/>
  <c r="AF191" i="1"/>
  <c r="AD192" i="2"/>
  <c r="AF191" i="2"/>
  <c r="AF192" i="8"/>
  <c r="AD193" i="8"/>
  <c r="AF193" i="10"/>
  <c r="AD194" i="10"/>
  <c r="AF192" i="7"/>
  <c r="AD193" i="7"/>
  <c r="AF191" i="5"/>
  <c r="AD192" i="5"/>
  <c r="AF192" i="9"/>
  <c r="AD193" i="9"/>
  <c r="AD193" i="11" l="1"/>
  <c r="AF192" i="11"/>
  <c r="AD194" i="9"/>
  <c r="AF193" i="9"/>
  <c r="AD193" i="5"/>
  <c r="AF192" i="5"/>
  <c r="AD194" i="7"/>
  <c r="AF193" i="7"/>
  <c r="AD195" i="10"/>
  <c r="AF194" i="10"/>
  <c r="AD194" i="8"/>
  <c r="AF193" i="8"/>
  <c r="AD193" i="2"/>
  <c r="AF192" i="2"/>
  <c r="AD193" i="1"/>
  <c r="AF192" i="1"/>
  <c r="AF192" i="6"/>
  <c r="AD193" i="6"/>
  <c r="AF193" i="11" l="1"/>
  <c r="AD194" i="11"/>
  <c r="AD194" i="6"/>
  <c r="AF193" i="6"/>
  <c r="AD194" i="1"/>
  <c r="AF193" i="1"/>
  <c r="AD194" i="2"/>
  <c r="AF193" i="2"/>
  <c r="AF194" i="8"/>
  <c r="AD195" i="8"/>
  <c r="AF195" i="10"/>
  <c r="AD196" i="10"/>
  <c r="AF194" i="7"/>
  <c r="AD195" i="7"/>
  <c r="AF193" i="5"/>
  <c r="AD194" i="5"/>
  <c r="AF194" i="9"/>
  <c r="AD195" i="9"/>
  <c r="AD195" i="11" l="1"/>
  <c r="AF194" i="11"/>
  <c r="AD196" i="9"/>
  <c r="AF195" i="9"/>
  <c r="AD195" i="5"/>
  <c r="AF194" i="5"/>
  <c r="AD196" i="7"/>
  <c r="AF195" i="7"/>
  <c r="AD197" i="10"/>
  <c r="AF196" i="10"/>
  <c r="AD196" i="8"/>
  <c r="AF195" i="8"/>
  <c r="AD195" i="2"/>
  <c r="AF194" i="2"/>
  <c r="AD195" i="1"/>
  <c r="AF194" i="1"/>
  <c r="AF194" i="6"/>
  <c r="AD195" i="6"/>
  <c r="AF195" i="11" l="1"/>
  <c r="AD196" i="11"/>
  <c r="AD196" i="6"/>
  <c r="AF195" i="6"/>
  <c r="AD196" i="1"/>
  <c r="AF195" i="1"/>
  <c r="AD196" i="2"/>
  <c r="AF195" i="2"/>
  <c r="AF196" i="8"/>
  <c r="AD197" i="8"/>
  <c r="AF197" i="10"/>
  <c r="AD198" i="10"/>
  <c r="AF196" i="7"/>
  <c r="AD197" i="7"/>
  <c r="AF195" i="5"/>
  <c r="AD196" i="5"/>
  <c r="AF196" i="9"/>
  <c r="AD197" i="9"/>
  <c r="AD197" i="11" l="1"/>
  <c r="AF196" i="11"/>
  <c r="AD198" i="9"/>
  <c r="AF197" i="9"/>
  <c r="AD197" i="5"/>
  <c r="AF196" i="5"/>
  <c r="AD198" i="7"/>
  <c r="AF197" i="7"/>
  <c r="AD199" i="10"/>
  <c r="AF198" i="10"/>
  <c r="AD198" i="8"/>
  <c r="AF197" i="8"/>
  <c r="AD197" i="2"/>
  <c r="AF196" i="2"/>
  <c r="AD197" i="1"/>
  <c r="AF196" i="1"/>
  <c r="AF196" i="6"/>
  <c r="AD197" i="6"/>
  <c r="AF197" i="11" l="1"/>
  <c r="AD198" i="11"/>
  <c r="AD198" i="6"/>
  <c r="AF197" i="6"/>
  <c r="AD198" i="1"/>
  <c r="AF197" i="1"/>
  <c r="AD198" i="2"/>
  <c r="AF197" i="2"/>
  <c r="AF198" i="8"/>
  <c r="AD199" i="8"/>
  <c r="AF199" i="10"/>
  <c r="AD200" i="10"/>
  <c r="AF198" i="7"/>
  <c r="AD199" i="7"/>
  <c r="AF197" i="5"/>
  <c r="AD198" i="5"/>
  <c r="AF198" i="9"/>
  <c r="AD199" i="9"/>
  <c r="AD199" i="11" l="1"/>
  <c r="AF198" i="11"/>
  <c r="AD200" i="9"/>
  <c r="AF199" i="9"/>
  <c r="AD199" i="5"/>
  <c r="AF198" i="5"/>
  <c r="AD200" i="7"/>
  <c r="AF199" i="7"/>
  <c r="AD201" i="10"/>
  <c r="AF200" i="10"/>
  <c r="AD200" i="8"/>
  <c r="AF199" i="8"/>
  <c r="AD199" i="2"/>
  <c r="AF198" i="2"/>
  <c r="AD199" i="1"/>
  <c r="AF198" i="1"/>
  <c r="AF198" i="6"/>
  <c r="AD199" i="6"/>
  <c r="AF199" i="11" l="1"/>
  <c r="AD200" i="11"/>
  <c r="AD200" i="6"/>
  <c r="AF199" i="6"/>
  <c r="AD200" i="1"/>
  <c r="AF199" i="1"/>
  <c r="AD200" i="2"/>
  <c r="AF199" i="2"/>
  <c r="AF200" i="8"/>
  <c r="AD201" i="8"/>
  <c r="AF201" i="10"/>
  <c r="AD202" i="10"/>
  <c r="AF200" i="7"/>
  <c r="AD201" i="7"/>
  <c r="AF199" i="5"/>
  <c r="AD200" i="5"/>
  <c r="AF200" i="9"/>
  <c r="AD201" i="9"/>
  <c r="AD201" i="11" l="1"/>
  <c r="AF200" i="11"/>
  <c r="AD202" i="9"/>
  <c r="AF201" i="9"/>
  <c r="AD201" i="5"/>
  <c r="AF200" i="5"/>
  <c r="AD202" i="7"/>
  <c r="AF201" i="7"/>
  <c r="AD203" i="10"/>
  <c r="AF202" i="10"/>
  <c r="AD202" i="8"/>
  <c r="AF201" i="8"/>
  <c r="AD201" i="2"/>
  <c r="AF200" i="2"/>
  <c r="AD201" i="1"/>
  <c r="AF200" i="1"/>
  <c r="AF200" i="6"/>
  <c r="AD201" i="6"/>
  <c r="AF201" i="11" l="1"/>
  <c r="AD202" i="11"/>
  <c r="AD202" i="6"/>
  <c r="AF201" i="6"/>
  <c r="AD202" i="1"/>
  <c r="AF201" i="1"/>
  <c r="AD202" i="2"/>
  <c r="AF201" i="2"/>
  <c r="AF202" i="8"/>
  <c r="AD203" i="8"/>
  <c r="AF203" i="10"/>
  <c r="AD204" i="10"/>
  <c r="AF202" i="7"/>
  <c r="AD203" i="7"/>
  <c r="AF201" i="5"/>
  <c r="AD202" i="5"/>
  <c r="AF202" i="9"/>
  <c r="AD203" i="9"/>
  <c r="AD203" i="11" l="1"/>
  <c r="AF202" i="11"/>
  <c r="AD204" i="9"/>
  <c r="AF203" i="9"/>
  <c r="AD203" i="5"/>
  <c r="AF202" i="5"/>
  <c r="AD204" i="7"/>
  <c r="AF203" i="7"/>
  <c r="AD205" i="10"/>
  <c r="AF204" i="10"/>
  <c r="AD204" i="8"/>
  <c r="AF203" i="8"/>
  <c r="AD203" i="2"/>
  <c r="AF202" i="2"/>
  <c r="AD203" i="1"/>
  <c r="AF202" i="1"/>
  <c r="AF202" i="6"/>
  <c r="AD203" i="6"/>
  <c r="AF203" i="11" l="1"/>
  <c r="AD204" i="11"/>
  <c r="AD204" i="6"/>
  <c r="AF203" i="6"/>
  <c r="AD204" i="1"/>
  <c r="AF203" i="1"/>
  <c r="AD204" i="2"/>
  <c r="AF203" i="2"/>
  <c r="AF204" i="8"/>
  <c r="AD205" i="8"/>
  <c r="AF205" i="10"/>
  <c r="AD206" i="10"/>
  <c r="AF204" i="7"/>
  <c r="AD205" i="7"/>
  <c r="AF203" i="5"/>
  <c r="AD204" i="5"/>
  <c r="AF204" i="9"/>
  <c r="AD205" i="9"/>
  <c r="AD205" i="11" l="1"/>
  <c r="AF204" i="11"/>
  <c r="AD206" i="9"/>
  <c r="AF205" i="9"/>
  <c r="AD205" i="5"/>
  <c r="AF204" i="5"/>
  <c r="AD206" i="7"/>
  <c r="AF205" i="7"/>
  <c r="AD207" i="10"/>
  <c r="AF206" i="10"/>
  <c r="AD206" i="8"/>
  <c r="AF205" i="8"/>
  <c r="AD205" i="2"/>
  <c r="AF204" i="2"/>
  <c r="AD205" i="1"/>
  <c r="AF204" i="1"/>
  <c r="AF204" i="6"/>
  <c r="AD205" i="6"/>
  <c r="AF205" i="11" l="1"/>
  <c r="AD206" i="11"/>
  <c r="AD206" i="6"/>
  <c r="AF205" i="6"/>
  <c r="AD206" i="1"/>
  <c r="AF205" i="1"/>
  <c r="AD206" i="2"/>
  <c r="AF205" i="2"/>
  <c r="AF206" i="8"/>
  <c r="AD207" i="8"/>
  <c r="AF207" i="10"/>
  <c r="AD208" i="10"/>
  <c r="AF206" i="7"/>
  <c r="AD207" i="7"/>
  <c r="AF205" i="5"/>
  <c r="AD206" i="5"/>
  <c r="AF206" i="9"/>
  <c r="AD207" i="9"/>
  <c r="AD207" i="11" l="1"/>
  <c r="AF206" i="11"/>
  <c r="AD208" i="9"/>
  <c r="AF207" i="9"/>
  <c r="AD207" i="5"/>
  <c r="AF206" i="5"/>
  <c r="AD208" i="7"/>
  <c r="AF207" i="7"/>
  <c r="AD209" i="10"/>
  <c r="AF208" i="10"/>
  <c r="AD208" i="8"/>
  <c r="AF207" i="8"/>
  <c r="AD207" i="2"/>
  <c r="AF206" i="2"/>
  <c r="AD207" i="1"/>
  <c r="AF206" i="1"/>
  <c r="AF206" i="6"/>
  <c r="AD207" i="6"/>
  <c r="AF207" i="11" l="1"/>
  <c r="AD208" i="11"/>
  <c r="AD208" i="6"/>
  <c r="AF207" i="6"/>
  <c r="AD208" i="1"/>
  <c r="AF207" i="1"/>
  <c r="AD208" i="2"/>
  <c r="AF207" i="2"/>
  <c r="AF208" i="8"/>
  <c r="AD209" i="8"/>
  <c r="AF209" i="10"/>
  <c r="AD210" i="10"/>
  <c r="AF208" i="7"/>
  <c r="AD209" i="7"/>
  <c r="AF207" i="5"/>
  <c r="AD208" i="5"/>
  <c r="AF208" i="9"/>
  <c r="AD209" i="9"/>
  <c r="AD209" i="11" l="1"/>
  <c r="AF208" i="11"/>
  <c r="AD210" i="9"/>
  <c r="AF209" i="9"/>
  <c r="AD209" i="5"/>
  <c r="AF208" i="5"/>
  <c r="AD210" i="7"/>
  <c r="AF209" i="7"/>
  <c r="AD211" i="10"/>
  <c r="AF210" i="10"/>
  <c r="AD210" i="8"/>
  <c r="AF209" i="8"/>
  <c r="AD209" i="2"/>
  <c r="AF208" i="2"/>
  <c r="AD209" i="1"/>
  <c r="AF208" i="1"/>
  <c r="AF208" i="6"/>
  <c r="AD209" i="6"/>
  <c r="AF209" i="11" l="1"/>
  <c r="AD210" i="11"/>
  <c r="AD210" i="6"/>
  <c r="AF209" i="6"/>
  <c r="AD210" i="1"/>
  <c r="AF209" i="1"/>
  <c r="AD210" i="2"/>
  <c r="AF209" i="2"/>
  <c r="AF210" i="8"/>
  <c r="AD211" i="8"/>
  <c r="AF211" i="10"/>
  <c r="AD212" i="10"/>
  <c r="AF210" i="7"/>
  <c r="AD211" i="7"/>
  <c r="AF209" i="5"/>
  <c r="AD210" i="5"/>
  <c r="AF210" i="9"/>
  <c r="AD211" i="9"/>
  <c r="AD211" i="11" l="1"/>
  <c r="AF210" i="11"/>
  <c r="AD212" i="9"/>
  <c r="AF211" i="9"/>
  <c r="AD211" i="5"/>
  <c r="AF210" i="5"/>
  <c r="AD212" i="7"/>
  <c r="AF211" i="7"/>
  <c r="AD213" i="10"/>
  <c r="AF212" i="10"/>
  <c r="AD212" i="8"/>
  <c r="AF211" i="8"/>
  <c r="AD211" i="2"/>
  <c r="AF210" i="2"/>
  <c r="AD211" i="1"/>
  <c r="AF210" i="1"/>
  <c r="AF210" i="6"/>
  <c r="AD211" i="6"/>
  <c r="AF211" i="11" l="1"/>
  <c r="AD212" i="11"/>
  <c r="AD212" i="6"/>
  <c r="AF211" i="6"/>
  <c r="AD212" i="1"/>
  <c r="AF211" i="1"/>
  <c r="AD212" i="2"/>
  <c r="AF211" i="2"/>
  <c r="AF212" i="8"/>
  <c r="AD213" i="8"/>
  <c r="AF213" i="10"/>
  <c r="AD214" i="10"/>
  <c r="AF212" i="7"/>
  <c r="AD213" i="7"/>
  <c r="AF211" i="5"/>
  <c r="AD212" i="5"/>
  <c r="AF212" i="9"/>
  <c r="AD213" i="9"/>
  <c r="AD213" i="11" l="1"/>
  <c r="AF212" i="11"/>
  <c r="AD214" i="9"/>
  <c r="AF213" i="9"/>
  <c r="AD213" i="5"/>
  <c r="AF212" i="5"/>
  <c r="AD214" i="7"/>
  <c r="AF213" i="7"/>
  <c r="AD215" i="10"/>
  <c r="AF214" i="10"/>
  <c r="AD214" i="8"/>
  <c r="AF213" i="8"/>
  <c r="AD213" i="2"/>
  <c r="AF212" i="2"/>
  <c r="AD213" i="1"/>
  <c r="AF212" i="1"/>
  <c r="AF212" i="6"/>
  <c r="AD213" i="6"/>
  <c r="AF213" i="11" l="1"/>
  <c r="AD214" i="11"/>
  <c r="AD214" i="6"/>
  <c r="AF213" i="6"/>
  <c r="AD214" i="1"/>
  <c r="AF213" i="1"/>
  <c r="AD214" i="2"/>
  <c r="AF213" i="2"/>
  <c r="AF214" i="8"/>
  <c r="AD215" i="8"/>
  <c r="AF215" i="10"/>
  <c r="AD216" i="10"/>
  <c r="AF214" i="7"/>
  <c r="AD215" i="7"/>
  <c r="AF213" i="5"/>
  <c r="AD214" i="5"/>
  <c r="AF214" i="9"/>
  <c r="AD215" i="9"/>
  <c r="AD215" i="11" l="1"/>
  <c r="AF214" i="11"/>
  <c r="AD216" i="9"/>
  <c r="AF215" i="9"/>
  <c r="AD215" i="5"/>
  <c r="AF214" i="5"/>
  <c r="AD216" i="7"/>
  <c r="AF215" i="7"/>
  <c r="AD217" i="10"/>
  <c r="AF216" i="10"/>
  <c r="AD216" i="8"/>
  <c r="AF215" i="8"/>
  <c r="AD215" i="2"/>
  <c r="AF214" i="2"/>
  <c r="AD215" i="1"/>
  <c r="AF214" i="1"/>
  <c r="AF214" i="6"/>
  <c r="AD215" i="6"/>
  <c r="AF215" i="11" l="1"/>
  <c r="AD216" i="11"/>
  <c r="AD216" i="6"/>
  <c r="AF215" i="6"/>
  <c r="AD216" i="1"/>
  <c r="AF215" i="1"/>
  <c r="AD216" i="2"/>
  <c r="AF215" i="2"/>
  <c r="AF216" i="8"/>
  <c r="AD217" i="8"/>
  <c r="AF217" i="10"/>
  <c r="AD218" i="10"/>
  <c r="AF216" i="7"/>
  <c r="AD217" i="7"/>
  <c r="AF215" i="5"/>
  <c r="AD216" i="5"/>
  <c r="AF216" i="9"/>
  <c r="AD217" i="9"/>
  <c r="AD217" i="11" l="1"/>
  <c r="AF216" i="11"/>
  <c r="AD217" i="5"/>
  <c r="AF216" i="5"/>
  <c r="AD219" i="10"/>
  <c r="AF218" i="10"/>
  <c r="AD218" i="8"/>
  <c r="AF217" i="8"/>
  <c r="AD218" i="9"/>
  <c r="AF217" i="9"/>
  <c r="AD218" i="7"/>
  <c r="AF217" i="7"/>
  <c r="AD217" i="2"/>
  <c r="AF216" i="2"/>
  <c r="AD217" i="1"/>
  <c r="AF216" i="1"/>
  <c r="AF216" i="6"/>
  <c r="AD217" i="6"/>
  <c r="AF217" i="11" l="1"/>
  <c r="AD218" i="11"/>
  <c r="AD218" i="6"/>
  <c r="AF217" i="6"/>
  <c r="AD218" i="1"/>
  <c r="AF217" i="1"/>
  <c r="AD218" i="2"/>
  <c r="AF217" i="2"/>
  <c r="AF218" i="7"/>
  <c r="AD219" i="7"/>
  <c r="AF218" i="9"/>
  <c r="AD219" i="9"/>
  <c r="AF218" i="8"/>
  <c r="AD219" i="8"/>
  <c r="AF219" i="10"/>
  <c r="AD220" i="10"/>
  <c r="AF217" i="5"/>
  <c r="AD218" i="5"/>
  <c r="AD219" i="11" l="1"/>
  <c r="AF218" i="11"/>
  <c r="AD219" i="5"/>
  <c r="AF218" i="5"/>
  <c r="AD221" i="10"/>
  <c r="AF220" i="10"/>
  <c r="AD220" i="8"/>
  <c r="AF219" i="8"/>
  <c r="AD220" i="9"/>
  <c r="AF219" i="9"/>
  <c r="AD220" i="7"/>
  <c r="AF219" i="7"/>
  <c r="AD219" i="2"/>
  <c r="AF218" i="2"/>
  <c r="AD219" i="1"/>
  <c r="AF218" i="1"/>
  <c r="AF218" i="6"/>
  <c r="AD219" i="6"/>
  <c r="AF219" i="11" l="1"/>
  <c r="AD220" i="11"/>
  <c r="AD220" i="6"/>
  <c r="AF219" i="6"/>
  <c r="AD220" i="1"/>
  <c r="AF219" i="1"/>
  <c r="AD220" i="2"/>
  <c r="AF219" i="2"/>
  <c r="AF220" i="7"/>
  <c r="AD221" i="7"/>
  <c r="AF220" i="9"/>
  <c r="AD221" i="9"/>
  <c r="AF220" i="8"/>
  <c r="AD221" i="8"/>
  <c r="AF221" i="10"/>
  <c r="AD222" i="10"/>
  <c r="AF219" i="5"/>
  <c r="AD220" i="5"/>
  <c r="AD221" i="11" l="1"/>
  <c r="AF220" i="11"/>
  <c r="AD221" i="5"/>
  <c r="AF220" i="5"/>
  <c r="AD223" i="10"/>
  <c r="AF222" i="10"/>
  <c r="AD222" i="8"/>
  <c r="AF221" i="8"/>
  <c r="AD222" i="9"/>
  <c r="AF221" i="9"/>
  <c r="AD222" i="7"/>
  <c r="AF221" i="7"/>
  <c r="AD221" i="2"/>
  <c r="AF220" i="2"/>
  <c r="AD221" i="1"/>
  <c r="AF220" i="1"/>
  <c r="AF220" i="6"/>
  <c r="AD221" i="6"/>
  <c r="AF221" i="11" l="1"/>
  <c r="AD222" i="11"/>
  <c r="AD222" i="6"/>
  <c r="AF221" i="6"/>
  <c r="AD222" i="1"/>
  <c r="AF221" i="1"/>
  <c r="AD222" i="2"/>
  <c r="AF221" i="2"/>
  <c r="AF222" i="7"/>
  <c r="AD223" i="7"/>
  <c r="AF222" i="9"/>
  <c r="AD223" i="9"/>
  <c r="AF222" i="8"/>
  <c r="AD223" i="8"/>
  <c r="AF223" i="10"/>
  <c r="AD224" i="10"/>
  <c r="AF221" i="5"/>
  <c r="AD222" i="5"/>
  <c r="AD223" i="11" l="1"/>
  <c r="AF222" i="11"/>
  <c r="AD223" i="5"/>
  <c r="AF222" i="5"/>
  <c r="AD225" i="10"/>
  <c r="AF224" i="10"/>
  <c r="AD224" i="8"/>
  <c r="AF223" i="8"/>
  <c r="AD224" i="9"/>
  <c r="AF223" i="9"/>
  <c r="AD224" i="7"/>
  <c r="AF223" i="7"/>
  <c r="AD223" i="2"/>
  <c r="AF222" i="2"/>
  <c r="AD223" i="1"/>
  <c r="AF222" i="1"/>
  <c r="AF222" i="6"/>
  <c r="AD223" i="6"/>
  <c r="AF223" i="11" l="1"/>
  <c r="AD224" i="11"/>
  <c r="AD224" i="6"/>
  <c r="AF223" i="6"/>
  <c r="AD224" i="1"/>
  <c r="AF223" i="1"/>
  <c r="AD224" i="2"/>
  <c r="AF223" i="2"/>
  <c r="AF224" i="7"/>
  <c r="AD225" i="7"/>
  <c r="AF224" i="9"/>
  <c r="AD225" i="9"/>
  <c r="AF224" i="8"/>
  <c r="AD225" i="8"/>
  <c r="AF225" i="10"/>
  <c r="AD226" i="10"/>
  <c r="AF223" i="5"/>
  <c r="AD224" i="5"/>
  <c r="AD225" i="11" l="1"/>
  <c r="AF224" i="11"/>
  <c r="AD225" i="5"/>
  <c r="AF224" i="5"/>
  <c r="AD227" i="10"/>
  <c r="AF226" i="10"/>
  <c r="AD226" i="8"/>
  <c r="AF225" i="8"/>
  <c r="AD226" i="9"/>
  <c r="AF225" i="9"/>
  <c r="AD226" i="7"/>
  <c r="AF225" i="7"/>
  <c r="AD225" i="2"/>
  <c r="AF224" i="2"/>
  <c r="AD225" i="1"/>
  <c r="AF224" i="1"/>
  <c r="AF224" i="6"/>
  <c r="AD225" i="6"/>
  <c r="AF225" i="11" l="1"/>
  <c r="AD226" i="11"/>
  <c r="AD226" i="6"/>
  <c r="AF225" i="6"/>
  <c r="AD226" i="1"/>
  <c r="AF225" i="1"/>
  <c r="AD226" i="2"/>
  <c r="AF225" i="2"/>
  <c r="AF226" i="7"/>
  <c r="AD227" i="7"/>
  <c r="AF226" i="9"/>
  <c r="AD227" i="9"/>
  <c r="AF226" i="8"/>
  <c r="AD227" i="8"/>
  <c r="AF227" i="10"/>
  <c r="AD228" i="10"/>
  <c r="AF225" i="5"/>
  <c r="AD226" i="5"/>
  <c r="AD227" i="11" l="1"/>
  <c r="AF226" i="11"/>
  <c r="AD227" i="5"/>
  <c r="AF226" i="5"/>
  <c r="AD229" i="10"/>
  <c r="AF228" i="10"/>
  <c r="AD228" i="8"/>
  <c r="AF227" i="8"/>
  <c r="AD228" i="9"/>
  <c r="AF227" i="9"/>
  <c r="AD228" i="7"/>
  <c r="AF227" i="7"/>
  <c r="AD227" i="2"/>
  <c r="AF226" i="2"/>
  <c r="AD227" i="1"/>
  <c r="AF226" i="1"/>
  <c r="AF226" i="6"/>
  <c r="AD227" i="6"/>
  <c r="AF227" i="11" l="1"/>
  <c r="AD228" i="11"/>
  <c r="AD228" i="6"/>
  <c r="AF227" i="6"/>
  <c r="AD228" i="1"/>
  <c r="AF227" i="1"/>
  <c r="AD228" i="2"/>
  <c r="AF227" i="2"/>
  <c r="AF228" i="7"/>
  <c r="AD229" i="7"/>
  <c r="AF228" i="9"/>
  <c r="AD229" i="9"/>
  <c r="AF228" i="8"/>
  <c r="AD229" i="8"/>
  <c r="AF229" i="10"/>
  <c r="AD230" i="10"/>
  <c r="AF227" i="5"/>
  <c r="AD228" i="5"/>
  <c r="AD229" i="11" l="1"/>
  <c r="AF228" i="11"/>
  <c r="AD229" i="5"/>
  <c r="AF228" i="5"/>
  <c r="AD231" i="10"/>
  <c r="AF230" i="10"/>
  <c r="AD230" i="8"/>
  <c r="AF229" i="8"/>
  <c r="AD230" i="9"/>
  <c r="AF229" i="9"/>
  <c r="AD230" i="7"/>
  <c r="AF229" i="7"/>
  <c r="AD229" i="2"/>
  <c r="AF228" i="2"/>
  <c r="AD229" i="1"/>
  <c r="AF228" i="1"/>
  <c r="AF228" i="6"/>
  <c r="AD229" i="6"/>
  <c r="AF229" i="11" l="1"/>
  <c r="AD230" i="11"/>
  <c r="AD230" i="6"/>
  <c r="AF229" i="6"/>
  <c r="AD230" i="1"/>
  <c r="AF229" i="1"/>
  <c r="AD230" i="2"/>
  <c r="AF229" i="2"/>
  <c r="AF230" i="7"/>
  <c r="AD231" i="7"/>
  <c r="AF230" i="9"/>
  <c r="AD231" i="9"/>
  <c r="AF230" i="8"/>
  <c r="AD231" i="8"/>
  <c r="AF231" i="10"/>
  <c r="AD232" i="10"/>
  <c r="AF229" i="5"/>
  <c r="AD230" i="5"/>
  <c r="AD231" i="11" l="1"/>
  <c r="AF230" i="11"/>
  <c r="AD232" i="8"/>
  <c r="AF231" i="8"/>
  <c r="AD232" i="7"/>
  <c r="AF231" i="7"/>
  <c r="AD231" i="5"/>
  <c r="AF230" i="5"/>
  <c r="AD233" i="10"/>
  <c r="AF232" i="10"/>
  <c r="AD232" i="9"/>
  <c r="AF231" i="9"/>
  <c r="AD231" i="2"/>
  <c r="AF230" i="2"/>
  <c r="AD231" i="1"/>
  <c r="AF230" i="1"/>
  <c r="AF230" i="6"/>
  <c r="AD231" i="6"/>
  <c r="AF231" i="11" l="1"/>
  <c r="AD232" i="11"/>
  <c r="AD232" i="6"/>
  <c r="AF231" i="6"/>
  <c r="AD232" i="1"/>
  <c r="AF231" i="1"/>
  <c r="AD232" i="2"/>
  <c r="AF231" i="2"/>
  <c r="AF232" i="9"/>
  <c r="AD233" i="9"/>
  <c r="AF233" i="10"/>
  <c r="AD234" i="10"/>
  <c r="AF231" i="5"/>
  <c r="AD232" i="5"/>
  <c r="AF232" i="7"/>
  <c r="AD233" i="7"/>
  <c r="AF232" i="8"/>
  <c r="AD233" i="8"/>
  <c r="AD233" i="11" l="1"/>
  <c r="AF232" i="11"/>
  <c r="AD234" i="8"/>
  <c r="AF233" i="8"/>
  <c r="AD234" i="7"/>
  <c r="AF233" i="7"/>
  <c r="AD233" i="5"/>
  <c r="AF232" i="5"/>
  <c r="AD235" i="10"/>
  <c r="AF234" i="10"/>
  <c r="AD234" i="9"/>
  <c r="AF233" i="9"/>
  <c r="AD233" i="2"/>
  <c r="AF232" i="2"/>
  <c r="AD233" i="1"/>
  <c r="AF232" i="1"/>
  <c r="AF232" i="6"/>
  <c r="AD233" i="6"/>
  <c r="AF233" i="11" l="1"/>
  <c r="AD234" i="11"/>
  <c r="AD234" i="6"/>
  <c r="AF233" i="6"/>
  <c r="AD234" i="1"/>
  <c r="AF233" i="1"/>
  <c r="AD234" i="2"/>
  <c r="AF233" i="2"/>
  <c r="AF234" i="9"/>
  <c r="AD235" i="9"/>
  <c r="AF235" i="10"/>
  <c r="AD236" i="10"/>
  <c r="AF233" i="5"/>
  <c r="AD234" i="5"/>
  <c r="AF234" i="7"/>
  <c r="AD235" i="7"/>
  <c r="AF234" i="8"/>
  <c r="AD235" i="8"/>
  <c r="AD235" i="11" l="1"/>
  <c r="AF234" i="11"/>
  <c r="AD236" i="8"/>
  <c r="AF235" i="8"/>
  <c r="AD236" i="7"/>
  <c r="AF235" i="7"/>
  <c r="AD235" i="5"/>
  <c r="AF234" i="5"/>
  <c r="AD237" i="10"/>
  <c r="AF236" i="10"/>
  <c r="AD236" i="9"/>
  <c r="AF235" i="9"/>
  <c r="AD235" i="2"/>
  <c r="AF234" i="2"/>
  <c r="AD235" i="1"/>
  <c r="AF234" i="1"/>
  <c r="AF234" i="6"/>
  <c r="AD235" i="6"/>
  <c r="AF235" i="11" l="1"/>
  <c r="AD236" i="11"/>
  <c r="AD236" i="6"/>
  <c r="AF235" i="6"/>
  <c r="AD236" i="1"/>
  <c r="AF235" i="1"/>
  <c r="AD236" i="2"/>
  <c r="AF235" i="2"/>
  <c r="AF236" i="9"/>
  <c r="AD237" i="9"/>
  <c r="AF237" i="10"/>
  <c r="AD238" i="10"/>
  <c r="AF235" i="5"/>
  <c r="AD236" i="5"/>
  <c r="AF236" i="7"/>
  <c r="AD237" i="7"/>
  <c r="AF236" i="8"/>
  <c r="AD237" i="8"/>
  <c r="AD237" i="11" l="1"/>
  <c r="AF236" i="11"/>
  <c r="AD238" i="7"/>
  <c r="AF237" i="7"/>
  <c r="AD239" i="10"/>
  <c r="AF238" i="10"/>
  <c r="AD238" i="9"/>
  <c r="AF237" i="9"/>
  <c r="AD238" i="8"/>
  <c r="AF237" i="8"/>
  <c r="AD237" i="5"/>
  <c r="AF236" i="5"/>
  <c r="AD237" i="2"/>
  <c r="AF236" i="2"/>
  <c r="AD237" i="1"/>
  <c r="AF236" i="1"/>
  <c r="AF236" i="6"/>
  <c r="AD237" i="6"/>
  <c r="AF237" i="11" l="1"/>
  <c r="AD238" i="11"/>
  <c r="AD238" i="6"/>
  <c r="AF237" i="6"/>
  <c r="AD238" i="1"/>
  <c r="AF237" i="1"/>
  <c r="AD238" i="2"/>
  <c r="AF237" i="2"/>
  <c r="AF237" i="5"/>
  <c r="AD238" i="5"/>
  <c r="AF238" i="8"/>
  <c r="AD239" i="8"/>
  <c r="AF238" i="9"/>
  <c r="AD239" i="9"/>
  <c r="AF239" i="10"/>
  <c r="AD240" i="10"/>
  <c r="AF238" i="7"/>
  <c r="AD239" i="7"/>
  <c r="AD239" i="11" l="1"/>
  <c r="AF238" i="11"/>
  <c r="AD240" i="7"/>
  <c r="AF239" i="7"/>
  <c r="AD241" i="10"/>
  <c r="AF240" i="10"/>
  <c r="AD240" i="9"/>
  <c r="AF239" i="9"/>
  <c r="AD240" i="8"/>
  <c r="AF239" i="8"/>
  <c r="AD239" i="5"/>
  <c r="AF238" i="5"/>
  <c r="AD239" i="2"/>
  <c r="AF238" i="2"/>
  <c r="AD239" i="1"/>
  <c r="AF238" i="1"/>
  <c r="AF238" i="6"/>
  <c r="AD239" i="6"/>
  <c r="AF239" i="11" l="1"/>
  <c r="AD240" i="11"/>
  <c r="AD240" i="6"/>
  <c r="AF239" i="6"/>
  <c r="AD240" i="1"/>
  <c r="AF239" i="1"/>
  <c r="AD240" i="2"/>
  <c r="AF239" i="2"/>
  <c r="AF239" i="5"/>
  <c r="AD240" i="5"/>
  <c r="AF240" i="8"/>
  <c r="AD241" i="8"/>
  <c r="AF240" i="9"/>
  <c r="AD241" i="9"/>
  <c r="AF241" i="10"/>
  <c r="AD242" i="10"/>
  <c r="AF240" i="7"/>
  <c r="AD241" i="7"/>
  <c r="AD241" i="11" l="1"/>
  <c r="AF240" i="11"/>
  <c r="AD242" i="7"/>
  <c r="AF241" i="7"/>
  <c r="AD243" i="10"/>
  <c r="AF242" i="10"/>
  <c r="AD242" i="9"/>
  <c r="AF241" i="9"/>
  <c r="AD242" i="8"/>
  <c r="AF241" i="8"/>
  <c r="AD241" i="5"/>
  <c r="AF240" i="5"/>
  <c r="AD241" i="2"/>
  <c r="AF240" i="2"/>
  <c r="AD241" i="1"/>
  <c r="AF240" i="1"/>
  <c r="AF240" i="6"/>
  <c r="AD241" i="6"/>
  <c r="AF241" i="11" l="1"/>
  <c r="AD242" i="11"/>
  <c r="AD242" i="6"/>
  <c r="AF241" i="6"/>
  <c r="AD242" i="1"/>
  <c r="AF241" i="1"/>
  <c r="AD242" i="2"/>
  <c r="AF241" i="2"/>
  <c r="AF241" i="5"/>
  <c r="AD242" i="5"/>
  <c r="AF242" i="8"/>
  <c r="AD243" i="8"/>
  <c r="AF242" i="9"/>
  <c r="AD243" i="9"/>
  <c r="AF243" i="10"/>
  <c r="AD244" i="10"/>
  <c r="AF242" i="7"/>
  <c r="AD243" i="7"/>
  <c r="AD243" i="11" l="1"/>
  <c r="AF242" i="11"/>
  <c r="AD244" i="7"/>
  <c r="AF243" i="7"/>
  <c r="AD245" i="10"/>
  <c r="AF244" i="10"/>
  <c r="AD244" i="9"/>
  <c r="AF243" i="9"/>
  <c r="AD244" i="8"/>
  <c r="AF243" i="8"/>
  <c r="AD243" i="5"/>
  <c r="AF242" i="5"/>
  <c r="AD243" i="2"/>
  <c r="AF242" i="2"/>
  <c r="AD243" i="1"/>
  <c r="AF242" i="1"/>
  <c r="AF242" i="6"/>
  <c r="AD243" i="6"/>
  <c r="AF243" i="11" l="1"/>
  <c r="AD244" i="11"/>
  <c r="AD244" i="6"/>
  <c r="AF243" i="6"/>
  <c r="AD244" i="1"/>
  <c r="AF243" i="1"/>
  <c r="AD244" i="2"/>
  <c r="AF243" i="2"/>
  <c r="AF243" i="5"/>
  <c r="AD244" i="5"/>
  <c r="AF244" i="8"/>
  <c r="AD245" i="8"/>
  <c r="AF244" i="9"/>
  <c r="AD245" i="9"/>
  <c r="AF245" i="10"/>
  <c r="AD246" i="10"/>
  <c r="AF244" i="7"/>
  <c r="AD245" i="7"/>
  <c r="AD245" i="11" l="1"/>
  <c r="AF244" i="11"/>
  <c r="AD246" i="7"/>
  <c r="AF245" i="7"/>
  <c r="AD247" i="10"/>
  <c r="AF246" i="10"/>
  <c r="AD246" i="9"/>
  <c r="AF245" i="9"/>
  <c r="AD246" i="8"/>
  <c r="AF245" i="8"/>
  <c r="AD245" i="5"/>
  <c r="AF244" i="5"/>
  <c r="AD245" i="2"/>
  <c r="AF244" i="2"/>
  <c r="AD245" i="1"/>
  <c r="AF244" i="1"/>
  <c r="AF244" i="6"/>
  <c r="AD245" i="6"/>
  <c r="AF245" i="11" l="1"/>
  <c r="AD246" i="11"/>
  <c r="AD246" i="6"/>
  <c r="AF245" i="6"/>
  <c r="AD246" i="1"/>
  <c r="AF245" i="1"/>
  <c r="AD246" i="2"/>
  <c r="AF245" i="2"/>
  <c r="AF245" i="5"/>
  <c r="AD246" i="5"/>
  <c r="AF246" i="8"/>
  <c r="AD247" i="8"/>
  <c r="AF246" i="9"/>
  <c r="AD247" i="9"/>
  <c r="AF247" i="10"/>
  <c r="AD248" i="10"/>
  <c r="AF246" i="7"/>
  <c r="AD247" i="7"/>
  <c r="AD247" i="11" l="1"/>
  <c r="AF246" i="11"/>
  <c r="AD248" i="7"/>
  <c r="AF247" i="7"/>
  <c r="AD249" i="10"/>
  <c r="AF248" i="10"/>
  <c r="AD248" i="9"/>
  <c r="AF247" i="9"/>
  <c r="AD248" i="8"/>
  <c r="AF247" i="8"/>
  <c r="AD247" i="5"/>
  <c r="AF246" i="5"/>
  <c r="AD247" i="2"/>
  <c r="AF246" i="2"/>
  <c r="AD247" i="1"/>
  <c r="AF246" i="1"/>
  <c r="AF246" i="6"/>
  <c r="AD247" i="6"/>
  <c r="AF247" i="11" l="1"/>
  <c r="AD248" i="11"/>
  <c r="AD248" i="6"/>
  <c r="AF247" i="6"/>
  <c r="AD248" i="1"/>
  <c r="AF247" i="1"/>
  <c r="AD248" i="2"/>
  <c r="AF247" i="2"/>
  <c r="AF247" i="5"/>
  <c r="AD248" i="5"/>
  <c r="AF248" i="8"/>
  <c r="AD249" i="8"/>
  <c r="AF248" i="9"/>
  <c r="AD249" i="9"/>
  <c r="AF249" i="10"/>
  <c r="AD250" i="10"/>
  <c r="AF248" i="7"/>
  <c r="AD249" i="7"/>
  <c r="AD249" i="11" l="1"/>
  <c r="AF248" i="11"/>
  <c r="AD250" i="7"/>
  <c r="AF249" i="7"/>
  <c r="AD251" i="10"/>
  <c r="AF250" i="10"/>
  <c r="AD250" i="9"/>
  <c r="AF249" i="9"/>
  <c r="AD250" i="8"/>
  <c r="AF249" i="8"/>
  <c r="AD249" i="5"/>
  <c r="AF248" i="5"/>
  <c r="AD249" i="2"/>
  <c r="AF248" i="2"/>
  <c r="AD249" i="1"/>
  <c r="AF248" i="1"/>
  <c r="AF248" i="6"/>
  <c r="AD249" i="6"/>
  <c r="AF249" i="11" l="1"/>
  <c r="AD250" i="11"/>
  <c r="AD250" i="6"/>
  <c r="AF249" i="6"/>
  <c r="AD250" i="1"/>
  <c r="AF249" i="1"/>
  <c r="AD250" i="2"/>
  <c r="AF249" i="2"/>
  <c r="AF249" i="5"/>
  <c r="AD250" i="5"/>
  <c r="AF250" i="8"/>
  <c r="AD251" i="8"/>
  <c r="AF250" i="9"/>
  <c r="AD251" i="9"/>
  <c r="AF251" i="10"/>
  <c r="AD252" i="10"/>
  <c r="AF250" i="7"/>
  <c r="AD251" i="7"/>
  <c r="AD251" i="11" l="1"/>
  <c r="AF250" i="11"/>
  <c r="AD252" i="7"/>
  <c r="AF251" i="7"/>
  <c r="AD253" i="10"/>
  <c r="AF252" i="10"/>
  <c r="AD252" i="9"/>
  <c r="AF251" i="9"/>
  <c r="AD252" i="8"/>
  <c r="AF251" i="8"/>
  <c r="AD251" i="5"/>
  <c r="AF250" i="5"/>
  <c r="AD251" i="2"/>
  <c r="AF250" i="2"/>
  <c r="AD251" i="1"/>
  <c r="AF250" i="1"/>
  <c r="AF250" i="6"/>
  <c r="AD251" i="6"/>
  <c r="AF251" i="11" l="1"/>
  <c r="AD252" i="11"/>
  <c r="AD252" i="6"/>
  <c r="AF251" i="6"/>
  <c r="AD252" i="1"/>
  <c r="AF251" i="1"/>
  <c r="AD252" i="2"/>
  <c r="AF251" i="2"/>
  <c r="AF251" i="5"/>
  <c r="AD252" i="5"/>
  <c r="AF252" i="8"/>
  <c r="AD253" i="8"/>
  <c r="AF252" i="9"/>
  <c r="AD253" i="9"/>
  <c r="AF253" i="10"/>
  <c r="AD254" i="10"/>
  <c r="AF252" i="7"/>
  <c r="AD253" i="7"/>
  <c r="AD253" i="11" l="1"/>
  <c r="AF252" i="11"/>
  <c r="AD254" i="7"/>
  <c r="AF253" i="7"/>
  <c r="AD255" i="10"/>
  <c r="AF254" i="10"/>
  <c r="AD254" i="9"/>
  <c r="AF253" i="9"/>
  <c r="AD254" i="8"/>
  <c r="AF253" i="8"/>
  <c r="AD253" i="5"/>
  <c r="AF252" i="5"/>
  <c r="AD253" i="2"/>
  <c r="AF252" i="2"/>
  <c r="AD253" i="1"/>
  <c r="AF252" i="1"/>
  <c r="AF252" i="6"/>
  <c r="AD253" i="6"/>
  <c r="AF253" i="11" l="1"/>
  <c r="AD254" i="11"/>
  <c r="AD254" i="6"/>
  <c r="AF253" i="6"/>
  <c r="AD254" i="1"/>
  <c r="AF253" i="1"/>
  <c r="AD254" i="2"/>
  <c r="AF253" i="2"/>
  <c r="AF253" i="5"/>
  <c r="AD254" i="5"/>
  <c r="AF254" i="8"/>
  <c r="AD255" i="8"/>
  <c r="AF254" i="9"/>
  <c r="AD255" i="9"/>
  <c r="AF255" i="10"/>
  <c r="AD256" i="10"/>
  <c r="AF254" i="7"/>
  <c r="AD255" i="7"/>
  <c r="AD255" i="11" l="1"/>
  <c r="AF254" i="11"/>
  <c r="AD256" i="7"/>
  <c r="AF255" i="7"/>
  <c r="AD257" i="10"/>
  <c r="AF256" i="10"/>
  <c r="AD256" i="9"/>
  <c r="AF255" i="9"/>
  <c r="AD256" i="8"/>
  <c r="AF255" i="8"/>
  <c r="AD255" i="5"/>
  <c r="AF254" i="5"/>
  <c r="AD255" i="2"/>
  <c r="AF254" i="2"/>
  <c r="AD255" i="1"/>
  <c r="AF254" i="1"/>
  <c r="AF254" i="6"/>
  <c r="AD255" i="6"/>
  <c r="AF255" i="11" l="1"/>
  <c r="AD256" i="11"/>
  <c r="AD256" i="6"/>
  <c r="AF255" i="6"/>
  <c r="AD256" i="1"/>
  <c r="AF255" i="1"/>
  <c r="AD256" i="2"/>
  <c r="AF255" i="2"/>
  <c r="AF255" i="5"/>
  <c r="AD256" i="5"/>
  <c r="AF256" i="8"/>
  <c r="AD257" i="8"/>
  <c r="AF256" i="9"/>
  <c r="AD257" i="9"/>
  <c r="AF257" i="10"/>
  <c r="AD258" i="10"/>
  <c r="AF256" i="7"/>
  <c r="AD257" i="7"/>
  <c r="AD257" i="11" l="1"/>
  <c r="AF256" i="11"/>
  <c r="AD258" i="7"/>
  <c r="AF257" i="7"/>
  <c r="AD259" i="10"/>
  <c r="AF258" i="10"/>
  <c r="AD258" i="9"/>
  <c r="AF257" i="9"/>
  <c r="AD258" i="8"/>
  <c r="AF257" i="8"/>
  <c r="AD257" i="5"/>
  <c r="AF256" i="5"/>
  <c r="AD257" i="2"/>
  <c r="AF256" i="2"/>
  <c r="AD257" i="1"/>
  <c r="AF256" i="1"/>
  <c r="AF256" i="6"/>
  <c r="AD257" i="6"/>
  <c r="AF257" i="11" l="1"/>
  <c r="AD258" i="11"/>
  <c r="AD258" i="6"/>
  <c r="AF257" i="6"/>
  <c r="AD258" i="1"/>
  <c r="AF257" i="1"/>
  <c r="AD258" i="2"/>
  <c r="AF257" i="2"/>
  <c r="AF257" i="5"/>
  <c r="AD258" i="5"/>
  <c r="AF258" i="8"/>
  <c r="AD259" i="8"/>
  <c r="AF258" i="9"/>
  <c r="AD259" i="9"/>
  <c r="AF259" i="10"/>
  <c r="AD260" i="10"/>
  <c r="AF258" i="7"/>
  <c r="AD259" i="7"/>
  <c r="AD259" i="11" l="1"/>
  <c r="AF258" i="11"/>
  <c r="AD260" i="7"/>
  <c r="AF259" i="7"/>
  <c r="AD261" i="10"/>
  <c r="AF260" i="10"/>
  <c r="AD260" i="9"/>
  <c r="AF259" i="9"/>
  <c r="AD260" i="8"/>
  <c r="AF259" i="8"/>
  <c r="AD259" i="5"/>
  <c r="AF258" i="5"/>
  <c r="AD259" i="2"/>
  <c r="AF258" i="2"/>
  <c r="AD259" i="1"/>
  <c r="AF258" i="1"/>
  <c r="AF258" i="6"/>
  <c r="AD259" i="6"/>
  <c r="AF259" i="11" l="1"/>
  <c r="AD260" i="11"/>
  <c r="AD260" i="6"/>
  <c r="AF259" i="6"/>
  <c r="AD260" i="1"/>
  <c r="AF259" i="1"/>
  <c r="AD260" i="2"/>
  <c r="AF259" i="2"/>
  <c r="AF259" i="5"/>
  <c r="AD260" i="5"/>
  <c r="AF260" i="8"/>
  <c r="AD261" i="8"/>
  <c r="AF260" i="9"/>
  <c r="AD261" i="9"/>
  <c r="AF261" i="10"/>
  <c r="AD262" i="10"/>
  <c r="AF260" i="7"/>
  <c r="AD261" i="7"/>
  <c r="AD261" i="11" l="1"/>
  <c r="AF260" i="11"/>
  <c r="AD262" i="7"/>
  <c r="AF261" i="7"/>
  <c r="AD263" i="10"/>
  <c r="AF262" i="10"/>
  <c r="AD262" i="9"/>
  <c r="AF261" i="9"/>
  <c r="AD262" i="8"/>
  <c r="AF261" i="8"/>
  <c r="AD261" i="5"/>
  <c r="AF260" i="5"/>
  <c r="AD261" i="2"/>
  <c r="AF260" i="2"/>
  <c r="AD261" i="1"/>
  <c r="AF260" i="1"/>
  <c r="AF260" i="6"/>
  <c r="AD261" i="6"/>
  <c r="AF261" i="11" l="1"/>
  <c r="AD262" i="11"/>
  <c r="AD262" i="6"/>
  <c r="AF261" i="6"/>
  <c r="AD262" i="1"/>
  <c r="AF261" i="1"/>
  <c r="AD262" i="2"/>
  <c r="AF261" i="2"/>
  <c r="AF261" i="5"/>
  <c r="AD262" i="5"/>
  <c r="AF262" i="8"/>
  <c r="AD263" i="8"/>
  <c r="AF262" i="9"/>
  <c r="AD263" i="9"/>
  <c r="AF263" i="10"/>
  <c r="AD264" i="10"/>
  <c r="AF262" i="7"/>
  <c r="AD263" i="7"/>
  <c r="AD263" i="11" l="1"/>
  <c r="AF262" i="11"/>
  <c r="AD264" i="7"/>
  <c r="AF263" i="7"/>
  <c r="AD265" i="10"/>
  <c r="AF264" i="10"/>
  <c r="AD264" i="9"/>
  <c r="AF263" i="9"/>
  <c r="AD264" i="8"/>
  <c r="AF263" i="8"/>
  <c r="AD263" i="5"/>
  <c r="AF262" i="5"/>
  <c r="AD263" i="2"/>
  <c r="AF262" i="2"/>
  <c r="AD263" i="1"/>
  <c r="AF262" i="1"/>
  <c r="AF262" i="6"/>
  <c r="AD263" i="6"/>
  <c r="AF263" i="11" l="1"/>
  <c r="AD264" i="11"/>
  <c r="AD264" i="6"/>
  <c r="AF263" i="6"/>
  <c r="AD264" i="1"/>
  <c r="AF263" i="1"/>
  <c r="AD264" i="2"/>
  <c r="AF263" i="2"/>
  <c r="AF263" i="5"/>
  <c r="AD264" i="5"/>
  <c r="AF264" i="8"/>
  <c r="AD265" i="8"/>
  <c r="AF264" i="9"/>
  <c r="AD265" i="9"/>
  <c r="AF265" i="10"/>
  <c r="AD266" i="10"/>
  <c r="AF264" i="7"/>
  <c r="AD265" i="7"/>
  <c r="AD265" i="11" l="1"/>
  <c r="AF264" i="11"/>
  <c r="AD266" i="7"/>
  <c r="AF265" i="7"/>
  <c r="AD267" i="10"/>
  <c r="AF266" i="10"/>
  <c r="AD266" i="9"/>
  <c r="AF265" i="9"/>
  <c r="AD266" i="8"/>
  <c r="AF265" i="8"/>
  <c r="AD265" i="5"/>
  <c r="AF264" i="5"/>
  <c r="AD265" i="2"/>
  <c r="AF264" i="2"/>
  <c r="AD265" i="1"/>
  <c r="AF264" i="1"/>
  <c r="AF264" i="6"/>
  <c r="AD265" i="6"/>
  <c r="AF265" i="11" l="1"/>
  <c r="AD266" i="11"/>
  <c r="AD266" i="6"/>
  <c r="AF265" i="6"/>
  <c r="AD266" i="1"/>
  <c r="AF265" i="1"/>
  <c r="AD266" i="2"/>
  <c r="AF265" i="2"/>
  <c r="AF265" i="5"/>
  <c r="AD266" i="5"/>
  <c r="AF266" i="8"/>
  <c r="AD267" i="8"/>
  <c r="AF266" i="9"/>
  <c r="AD267" i="9"/>
  <c r="AF267" i="10"/>
  <c r="AD268" i="10"/>
  <c r="AF266" i="7"/>
  <c r="AD267" i="7"/>
  <c r="AD267" i="11" l="1"/>
  <c r="AF266" i="11"/>
  <c r="AD268" i="7"/>
  <c r="AF267" i="7"/>
  <c r="AD269" i="10"/>
  <c r="AF268" i="10"/>
  <c r="AD268" i="9"/>
  <c r="AF267" i="9"/>
  <c r="AD268" i="8"/>
  <c r="AF267" i="8"/>
  <c r="AD267" i="5"/>
  <c r="AF266" i="5"/>
  <c r="AD267" i="2"/>
  <c r="AF266" i="2"/>
  <c r="AD267" i="1"/>
  <c r="AF266" i="1"/>
  <c r="AF266" i="6"/>
  <c r="AD267" i="6"/>
  <c r="AF267" i="11" l="1"/>
  <c r="AD268" i="11"/>
  <c r="AD268" i="6"/>
  <c r="AF267" i="6"/>
  <c r="AD268" i="1"/>
  <c r="AF267" i="1"/>
  <c r="AD268" i="2"/>
  <c r="AF267" i="2"/>
  <c r="AF267" i="5"/>
  <c r="AD268" i="5"/>
  <c r="AF268" i="8"/>
  <c r="AD269" i="8"/>
  <c r="AF268" i="9"/>
  <c r="AD269" i="9"/>
  <c r="AF269" i="10"/>
  <c r="AD270" i="10"/>
  <c r="AF268" i="7"/>
  <c r="AD269" i="7"/>
  <c r="AD269" i="11" l="1"/>
  <c r="AF268" i="11"/>
  <c r="AD270" i="7"/>
  <c r="AF269" i="7"/>
  <c r="AD271" i="10"/>
  <c r="AF270" i="10"/>
  <c r="AD270" i="9"/>
  <c r="AF269" i="9"/>
  <c r="AD270" i="8"/>
  <c r="AF269" i="8"/>
  <c r="AD269" i="5"/>
  <c r="AF268" i="5"/>
  <c r="AD269" i="2"/>
  <c r="AF268" i="2"/>
  <c r="AD269" i="1"/>
  <c r="AF268" i="1"/>
  <c r="AF268" i="6"/>
  <c r="AD269" i="6"/>
  <c r="AF269" i="11" l="1"/>
  <c r="AD270" i="11"/>
  <c r="AD270" i="6"/>
  <c r="AF269" i="6"/>
  <c r="AD270" i="1"/>
  <c r="AF269" i="1"/>
  <c r="AD270" i="2"/>
  <c r="AF269" i="2"/>
  <c r="AF269" i="5"/>
  <c r="AD270" i="5"/>
  <c r="AF270" i="8"/>
  <c r="AD271" i="8"/>
  <c r="AF270" i="9"/>
  <c r="AD271" i="9"/>
  <c r="AF271" i="10"/>
  <c r="AD272" i="10"/>
  <c r="AF270" i="7"/>
  <c r="AD271" i="7"/>
  <c r="AD271" i="11" l="1"/>
  <c r="AF270" i="11"/>
  <c r="AD272" i="7"/>
  <c r="AF271" i="7"/>
  <c r="AD273" i="10"/>
  <c r="AF272" i="10"/>
  <c r="AD272" i="9"/>
  <c r="AF271" i="9"/>
  <c r="AD272" i="8"/>
  <c r="AF271" i="8"/>
  <c r="AD271" i="5"/>
  <c r="AF270" i="5"/>
  <c r="AD271" i="2"/>
  <c r="AF270" i="2"/>
  <c r="AD271" i="1"/>
  <c r="AF270" i="1"/>
  <c r="AF270" i="6"/>
  <c r="AD271" i="6"/>
  <c r="AF271" i="11" l="1"/>
  <c r="AD272" i="11"/>
  <c r="AD272" i="6"/>
  <c r="AF271" i="6"/>
  <c r="AD272" i="1"/>
  <c r="AF271" i="1"/>
  <c r="AD272" i="2"/>
  <c r="AF271" i="2"/>
  <c r="AF271" i="5"/>
  <c r="AD272" i="5"/>
  <c r="AF272" i="8"/>
  <c r="AD273" i="8"/>
  <c r="AF272" i="9"/>
  <c r="AD273" i="9"/>
  <c r="AF273" i="10"/>
  <c r="AD274" i="10"/>
  <c r="AF272" i="7"/>
  <c r="AD273" i="7"/>
  <c r="AD273" i="11" l="1"/>
  <c r="AF272" i="11"/>
  <c r="AD274" i="7"/>
  <c r="AF273" i="7"/>
  <c r="AD275" i="10"/>
  <c r="AF274" i="10"/>
  <c r="AD274" i="9"/>
  <c r="AF273" i="9"/>
  <c r="AD274" i="8"/>
  <c r="AF273" i="8"/>
  <c r="AD273" i="5"/>
  <c r="AF272" i="5"/>
  <c r="AD273" i="2"/>
  <c r="AF272" i="2"/>
  <c r="AD273" i="1"/>
  <c r="AF272" i="1"/>
  <c r="AF272" i="6"/>
  <c r="AD273" i="6"/>
  <c r="AF273" i="11" l="1"/>
  <c r="AD274" i="11"/>
  <c r="AD274" i="6"/>
  <c r="AF273" i="6"/>
  <c r="AD274" i="1"/>
  <c r="AF273" i="1"/>
  <c r="AD274" i="2"/>
  <c r="AF273" i="2"/>
  <c r="AF273" i="5"/>
  <c r="AD274" i="5"/>
  <c r="AF274" i="8"/>
  <c r="AD275" i="8"/>
  <c r="AF274" i="9"/>
  <c r="AD275" i="9"/>
  <c r="AF275" i="10"/>
  <c r="AD276" i="10"/>
  <c r="AF274" i="7"/>
  <c r="AD275" i="7"/>
  <c r="AD275" i="11" l="1"/>
  <c r="AF274" i="11"/>
  <c r="AD276" i="7"/>
  <c r="AF275" i="7"/>
  <c r="AD277" i="10"/>
  <c r="AF276" i="10"/>
  <c r="AD276" i="9"/>
  <c r="AF275" i="9"/>
  <c r="AD276" i="8"/>
  <c r="AF275" i="8"/>
  <c r="AD275" i="5"/>
  <c r="AF274" i="5"/>
  <c r="AD275" i="2"/>
  <c r="AF274" i="2"/>
  <c r="AD275" i="1"/>
  <c r="AF274" i="1"/>
  <c r="AF274" i="6"/>
  <c r="AD275" i="6"/>
  <c r="AF275" i="11" l="1"/>
  <c r="AD276" i="11"/>
  <c r="AD276" i="6"/>
  <c r="AF275" i="6"/>
  <c r="AD276" i="1"/>
  <c r="AF275" i="1"/>
  <c r="AD276" i="2"/>
  <c r="AF275" i="2"/>
  <c r="AF275" i="5"/>
  <c r="AD276" i="5"/>
  <c r="AF276" i="8"/>
  <c r="AD277" i="8"/>
  <c r="AF276" i="9"/>
  <c r="AD277" i="9"/>
  <c r="AF277" i="10"/>
  <c r="AD278" i="10"/>
  <c r="AF276" i="7"/>
  <c r="AD277" i="7"/>
  <c r="AD277" i="11" l="1"/>
  <c r="AF276" i="11"/>
  <c r="AD278" i="7"/>
  <c r="AF277" i="7"/>
  <c r="AD279" i="10"/>
  <c r="AF278" i="10"/>
  <c r="AD278" i="9"/>
  <c r="AF277" i="9"/>
  <c r="AD278" i="8"/>
  <c r="AF277" i="8"/>
  <c r="AD277" i="5"/>
  <c r="AF276" i="5"/>
  <c r="AD277" i="2"/>
  <c r="AF276" i="2"/>
  <c r="AD277" i="1"/>
  <c r="AF276" i="1"/>
  <c r="AF276" i="6"/>
  <c r="AD277" i="6"/>
  <c r="AF277" i="11" l="1"/>
  <c r="AD278" i="11"/>
  <c r="AD278" i="6"/>
  <c r="AF277" i="6"/>
  <c r="AD278" i="1"/>
  <c r="AF277" i="1"/>
  <c r="AD278" i="2"/>
  <c r="AF277" i="2"/>
  <c r="AF277" i="5"/>
  <c r="AD278" i="5"/>
  <c r="AF278" i="8"/>
  <c r="AD279" i="8"/>
  <c r="AF278" i="9"/>
  <c r="AD279" i="9"/>
  <c r="AF279" i="10"/>
  <c r="AD280" i="10"/>
  <c r="AF278" i="7"/>
  <c r="AD279" i="7"/>
  <c r="AD279" i="11" l="1"/>
  <c r="AF278" i="11"/>
  <c r="AD280" i="7"/>
  <c r="AF279" i="7"/>
  <c r="AD281" i="10"/>
  <c r="AF280" i="10"/>
  <c r="AD280" i="9"/>
  <c r="AF279" i="9"/>
  <c r="AD280" i="8"/>
  <c r="AF279" i="8"/>
  <c r="AD279" i="5"/>
  <c r="AF278" i="5"/>
  <c r="AD279" i="2"/>
  <c r="AF278" i="2"/>
  <c r="AD279" i="1"/>
  <c r="AF278" i="1"/>
  <c r="AF278" i="6"/>
  <c r="AD279" i="6"/>
  <c r="AF279" i="11" l="1"/>
  <c r="AD280" i="11"/>
  <c r="AD280" i="6"/>
  <c r="AF279" i="6"/>
  <c r="AD280" i="1"/>
  <c r="AF279" i="1"/>
  <c r="AD280" i="2"/>
  <c r="AF279" i="2"/>
  <c r="AF279" i="5"/>
  <c r="AD280" i="5"/>
  <c r="AF280" i="8"/>
  <c r="AD281" i="8"/>
  <c r="AF280" i="9"/>
  <c r="AD281" i="9"/>
  <c r="AF281" i="10"/>
  <c r="AD282" i="10"/>
  <c r="AF280" i="7"/>
  <c r="AD281" i="7"/>
  <c r="AD281" i="11" l="1"/>
  <c r="AF280" i="11"/>
  <c r="AD282" i="7"/>
  <c r="AF281" i="7"/>
  <c r="AD283" i="10"/>
  <c r="AF282" i="10"/>
  <c r="AD282" i="9"/>
  <c r="AF281" i="9"/>
  <c r="AD282" i="8"/>
  <c r="AF281" i="8"/>
  <c r="AD281" i="5"/>
  <c r="AF280" i="5"/>
  <c r="AD281" i="2"/>
  <c r="AF280" i="2"/>
  <c r="AD281" i="1"/>
  <c r="AF280" i="1"/>
  <c r="AF280" i="6"/>
  <c r="AD281" i="6"/>
  <c r="AF281" i="11" l="1"/>
  <c r="AD282" i="11"/>
  <c r="AD282" i="6"/>
  <c r="AF281" i="6"/>
  <c r="AD282" i="1"/>
  <c r="AF281" i="1"/>
  <c r="AD282" i="2"/>
  <c r="AF281" i="2"/>
  <c r="AD282" i="5"/>
  <c r="AF281" i="5"/>
  <c r="AF282" i="8"/>
  <c r="AD283" i="8"/>
  <c r="AF282" i="9"/>
  <c r="AD283" i="9"/>
  <c r="AF283" i="10"/>
  <c r="AD284" i="10"/>
  <c r="AF282" i="7"/>
  <c r="AD283" i="7"/>
  <c r="AD283" i="11" l="1"/>
  <c r="AF282" i="11"/>
  <c r="AD284" i="7"/>
  <c r="AF283" i="7"/>
  <c r="AD285" i="10"/>
  <c r="AF284" i="10"/>
  <c r="AD284" i="9"/>
  <c r="AF283" i="9"/>
  <c r="AD284" i="8"/>
  <c r="AF283" i="8"/>
  <c r="AF282" i="5"/>
  <c r="AD283" i="5"/>
  <c r="AD283" i="2"/>
  <c r="AF282" i="2"/>
  <c r="AD283" i="1"/>
  <c r="AF282" i="1"/>
  <c r="AF282" i="6"/>
  <c r="AD283" i="6"/>
  <c r="AF283" i="11" l="1"/>
  <c r="AD284" i="11"/>
  <c r="AD284" i="6"/>
  <c r="AF283" i="6"/>
  <c r="AD284" i="5"/>
  <c r="AF283" i="5"/>
  <c r="AD284" i="1"/>
  <c r="AF283" i="1"/>
  <c r="AD284" i="2"/>
  <c r="AF283" i="2"/>
  <c r="AF284" i="8"/>
  <c r="AD285" i="8"/>
  <c r="AF284" i="9"/>
  <c r="AD285" i="9"/>
  <c r="AF285" i="10"/>
  <c r="AD286" i="10"/>
  <c r="AF284" i="7"/>
  <c r="AD285" i="7"/>
  <c r="AD285" i="11" l="1"/>
  <c r="AF284" i="11"/>
  <c r="AD286" i="7"/>
  <c r="AF285" i="7"/>
  <c r="AD287" i="10"/>
  <c r="AF286" i="10"/>
  <c r="AD286" i="9"/>
  <c r="AF285" i="9"/>
  <c r="AD286" i="8"/>
  <c r="AF285" i="8"/>
  <c r="AD285" i="2"/>
  <c r="AF284" i="2"/>
  <c r="AD285" i="1"/>
  <c r="AF284" i="1"/>
  <c r="AF284" i="5"/>
  <c r="AD285" i="5"/>
  <c r="AF284" i="6"/>
  <c r="AD285" i="6"/>
  <c r="AF285" i="11" l="1"/>
  <c r="AD286" i="11"/>
  <c r="AD286" i="5"/>
  <c r="AF285" i="5"/>
  <c r="AD286" i="6"/>
  <c r="AF285" i="6"/>
  <c r="AD286" i="1"/>
  <c r="AF285" i="1"/>
  <c r="AD286" i="2"/>
  <c r="AF285" i="2"/>
  <c r="AF286" i="8"/>
  <c r="AD287" i="8"/>
  <c r="AF286" i="9"/>
  <c r="AD287" i="9"/>
  <c r="AF287" i="10"/>
  <c r="AD288" i="10"/>
  <c r="AF286" i="7"/>
  <c r="AD287" i="7"/>
  <c r="AD287" i="11" l="1"/>
  <c r="AF286" i="11"/>
  <c r="AD288" i="7"/>
  <c r="AF287" i="7"/>
  <c r="AD289" i="10"/>
  <c r="AF288" i="10"/>
  <c r="AD288" i="9"/>
  <c r="AF287" i="9"/>
  <c r="AF287" i="8"/>
  <c r="AD288" i="8"/>
  <c r="AD287" i="2"/>
  <c r="AF286" i="2"/>
  <c r="AD287" i="1"/>
  <c r="AF286" i="1"/>
  <c r="AF286" i="6"/>
  <c r="AD287" i="6"/>
  <c r="AF286" i="5"/>
  <c r="AD287" i="5"/>
  <c r="AF287" i="11" l="1"/>
  <c r="AD288" i="11"/>
  <c r="AD288" i="5"/>
  <c r="AF287" i="5"/>
  <c r="AD288" i="6"/>
  <c r="AF287" i="6"/>
  <c r="AD289" i="8"/>
  <c r="AF288" i="8"/>
  <c r="AD288" i="1"/>
  <c r="AF287" i="1"/>
  <c r="AD288" i="2"/>
  <c r="AF287" i="2"/>
  <c r="AF288" i="9"/>
  <c r="AD289" i="9"/>
  <c r="AF289" i="10"/>
  <c r="AD290" i="10"/>
  <c r="AF288" i="7"/>
  <c r="AD289" i="7"/>
  <c r="AD289" i="11" l="1"/>
  <c r="AF288" i="11"/>
  <c r="AD290" i="7"/>
  <c r="AF289" i="7"/>
  <c r="AD291" i="10"/>
  <c r="AF290" i="10"/>
  <c r="AD290" i="9"/>
  <c r="AF289" i="9"/>
  <c r="AD289" i="2"/>
  <c r="AF288" i="2"/>
  <c r="AD289" i="1"/>
  <c r="AF288" i="1"/>
  <c r="AF289" i="8"/>
  <c r="AD290" i="8"/>
  <c r="AF288" i="6"/>
  <c r="AD289" i="6"/>
  <c r="AF288" i="5"/>
  <c r="AD289" i="5"/>
  <c r="AF289" i="11" l="1"/>
  <c r="AD290" i="11"/>
  <c r="AD290" i="5"/>
  <c r="AF289" i="5"/>
  <c r="AD290" i="6"/>
  <c r="AF289" i="6"/>
  <c r="AD291" i="8"/>
  <c r="AF290" i="8"/>
  <c r="AD290" i="1"/>
  <c r="AF289" i="1"/>
  <c r="AD290" i="2"/>
  <c r="AF289" i="2"/>
  <c r="AF290" i="9"/>
  <c r="AD291" i="9"/>
  <c r="AF291" i="10"/>
  <c r="AD292" i="10"/>
  <c r="AF290" i="7"/>
  <c r="AD291" i="7"/>
  <c r="AD291" i="11" l="1"/>
  <c r="AF290" i="11"/>
  <c r="AD292" i="7"/>
  <c r="AF291" i="7"/>
  <c r="AD293" i="10"/>
  <c r="AF292" i="10"/>
  <c r="AD292" i="9"/>
  <c r="AF291" i="9"/>
  <c r="AD291" i="2"/>
  <c r="AF290" i="2"/>
  <c r="AD291" i="1"/>
  <c r="AF290" i="1"/>
  <c r="AF291" i="8"/>
  <c r="AD292" i="8"/>
  <c r="AF290" i="6"/>
  <c r="AD291" i="6"/>
  <c r="AF290" i="5"/>
  <c r="AD291" i="5"/>
  <c r="AF291" i="11" l="1"/>
  <c r="AD292" i="11"/>
  <c r="AD292" i="5"/>
  <c r="AF291" i="5"/>
  <c r="AD292" i="6"/>
  <c r="AF291" i="6"/>
  <c r="AD293" i="8"/>
  <c r="AF292" i="8"/>
  <c r="AD292" i="1"/>
  <c r="AF291" i="1"/>
  <c r="AD292" i="2"/>
  <c r="AF291" i="2"/>
  <c r="AF292" i="9"/>
  <c r="AD293" i="9"/>
  <c r="AF293" i="10"/>
  <c r="AD294" i="10"/>
  <c r="AF292" i="7"/>
  <c r="AD293" i="7"/>
  <c r="AD293" i="11" l="1"/>
  <c r="AF292" i="11"/>
  <c r="AD295" i="10"/>
  <c r="AF294" i="10"/>
  <c r="AD294" i="9"/>
  <c r="AF293" i="9"/>
  <c r="AD294" i="7"/>
  <c r="AF293" i="7"/>
  <c r="AD293" i="2"/>
  <c r="AF292" i="2"/>
  <c r="AD293" i="1"/>
  <c r="AF292" i="1"/>
  <c r="AF293" i="8"/>
  <c r="AD294" i="8"/>
  <c r="AF292" i="6"/>
  <c r="AD293" i="6"/>
  <c r="AF292" i="5"/>
  <c r="AD293" i="5"/>
  <c r="AF293" i="11" l="1"/>
  <c r="AD294" i="11"/>
  <c r="AD294" i="5"/>
  <c r="AF293" i="5"/>
  <c r="AD294" i="6"/>
  <c r="AF293" i="6"/>
  <c r="AD295" i="8"/>
  <c r="AF294" i="8"/>
  <c r="AD294" i="1"/>
  <c r="AF293" i="1"/>
  <c r="AD294" i="2"/>
  <c r="AF293" i="2"/>
  <c r="AF294" i="7"/>
  <c r="AD295" i="7"/>
  <c r="AF294" i="9"/>
  <c r="AD295" i="9"/>
  <c r="AF295" i="10"/>
  <c r="AD296" i="10"/>
  <c r="AD295" i="11" l="1"/>
  <c r="AF294" i="11"/>
  <c r="AD296" i="7"/>
  <c r="AF295" i="7"/>
  <c r="AD297" i="10"/>
  <c r="AF296" i="10"/>
  <c r="AD296" i="9"/>
  <c r="AF295" i="9"/>
  <c r="AD295" i="2"/>
  <c r="AF294" i="2"/>
  <c r="AD295" i="1"/>
  <c r="AF294" i="1"/>
  <c r="AF295" i="8"/>
  <c r="AD296" i="8"/>
  <c r="AF294" i="6"/>
  <c r="AD295" i="6"/>
  <c r="AF294" i="5"/>
  <c r="AD295" i="5"/>
  <c r="AF295" i="11" l="1"/>
  <c r="AD296" i="11"/>
  <c r="AD296" i="5"/>
  <c r="AF295" i="5"/>
  <c r="AD296" i="6"/>
  <c r="AF295" i="6"/>
  <c r="AD297" i="8"/>
  <c r="AF296" i="8"/>
  <c r="AD296" i="1"/>
  <c r="AF295" i="1"/>
  <c r="AD296" i="2"/>
  <c r="AF295" i="2"/>
  <c r="AF296" i="9"/>
  <c r="AD297" i="9"/>
  <c r="AF297" i="10"/>
  <c r="AD298" i="10"/>
  <c r="AF296" i="7"/>
  <c r="AD297" i="7"/>
  <c r="AD297" i="11" l="1"/>
  <c r="AF296" i="11"/>
  <c r="AD299" i="10"/>
  <c r="AF298" i="10"/>
  <c r="AD298" i="9"/>
  <c r="AF297" i="9"/>
  <c r="AD298" i="7"/>
  <c r="AF297" i="7"/>
  <c r="AD297" i="2"/>
  <c r="AF296" i="2"/>
  <c r="AD297" i="1"/>
  <c r="AF296" i="1"/>
  <c r="AF297" i="8"/>
  <c r="AD298" i="8"/>
  <c r="AF296" i="6"/>
  <c r="AD297" i="6"/>
  <c r="AF296" i="5"/>
  <c r="AD297" i="5"/>
  <c r="AF297" i="11" l="1"/>
  <c r="AD298" i="11"/>
  <c r="AD298" i="5"/>
  <c r="AF297" i="5"/>
  <c r="AD298" i="6"/>
  <c r="AF297" i="6"/>
  <c r="AD299" i="8"/>
  <c r="AF298" i="8"/>
  <c r="AD298" i="1"/>
  <c r="AF297" i="1"/>
  <c r="AD298" i="2"/>
  <c r="AF297" i="2"/>
  <c r="AF298" i="7"/>
  <c r="AD299" i="7"/>
  <c r="AF298" i="9"/>
  <c r="AD299" i="9"/>
  <c r="AF299" i="10"/>
  <c r="AD300" i="10"/>
  <c r="AD299" i="11" l="1"/>
  <c r="AF298" i="11"/>
  <c r="AD301" i="10"/>
  <c r="AF300" i="10"/>
  <c r="AD300" i="9"/>
  <c r="AF299" i="9"/>
  <c r="AD300" i="7"/>
  <c r="AF299" i="7"/>
  <c r="AD299" i="2"/>
  <c r="AF298" i="2"/>
  <c r="AD299" i="1"/>
  <c r="AF298" i="1"/>
  <c r="AF299" i="8"/>
  <c r="AD300" i="8"/>
  <c r="AF298" i="6"/>
  <c r="AD299" i="6"/>
  <c r="AF298" i="5"/>
  <c r="AD299" i="5"/>
  <c r="AF299" i="11" l="1"/>
  <c r="AD300" i="11"/>
  <c r="AD300" i="5"/>
  <c r="AF299" i="5"/>
  <c r="AD300" i="6"/>
  <c r="AF299" i="6"/>
  <c r="AD301" i="8"/>
  <c r="AF300" i="8"/>
  <c r="AD300" i="1"/>
  <c r="AF299" i="1"/>
  <c r="AD300" i="2"/>
  <c r="AF299" i="2"/>
  <c r="AF300" i="7"/>
  <c r="AD301" i="7"/>
  <c r="AF300" i="9"/>
  <c r="AD301" i="9"/>
  <c r="AF301" i="10"/>
  <c r="AD302" i="10"/>
  <c r="AD301" i="11" l="1"/>
  <c r="AF300" i="11"/>
  <c r="AD303" i="10"/>
  <c r="AF302" i="10"/>
  <c r="AD302" i="9"/>
  <c r="AF301" i="9"/>
  <c r="AD302" i="7"/>
  <c r="AF301" i="7"/>
  <c r="AD301" i="2"/>
  <c r="AF300" i="2"/>
  <c r="AD301" i="1"/>
  <c r="AF300" i="1"/>
  <c r="AF301" i="8"/>
  <c r="AD302" i="8"/>
  <c r="AF300" i="6"/>
  <c r="AD301" i="6"/>
  <c r="AF300" i="5"/>
  <c r="AD301" i="5"/>
  <c r="AF301" i="11" l="1"/>
  <c r="AD302" i="11"/>
  <c r="AD302" i="6"/>
  <c r="AF301" i="6"/>
  <c r="AD303" i="8"/>
  <c r="AF302" i="8"/>
  <c r="AD302" i="5"/>
  <c r="AF301" i="5"/>
  <c r="AD302" i="1"/>
  <c r="AF301" i="1"/>
  <c r="AD302" i="2"/>
  <c r="AF301" i="2"/>
  <c r="AF302" i="7"/>
  <c r="AD303" i="7"/>
  <c r="AF302" i="9"/>
  <c r="AD303" i="9"/>
  <c r="AF303" i="10"/>
  <c r="AD304" i="10"/>
  <c r="AD303" i="11" l="1"/>
  <c r="AF302" i="11"/>
  <c r="AD305" i="10"/>
  <c r="AF304" i="10"/>
  <c r="AD304" i="9"/>
  <c r="AF303" i="9"/>
  <c r="AD304" i="7"/>
  <c r="AF303" i="7"/>
  <c r="AD303" i="2"/>
  <c r="AF302" i="2"/>
  <c r="AD303" i="1"/>
  <c r="AF302" i="1"/>
  <c r="AF302" i="5"/>
  <c r="AD303" i="5"/>
  <c r="AF303" i="8"/>
  <c r="AD304" i="8"/>
  <c r="AF302" i="6"/>
  <c r="AD303" i="6"/>
  <c r="AF303" i="11" l="1"/>
  <c r="AD304" i="11"/>
  <c r="AD304" i="6"/>
  <c r="AF303" i="6"/>
  <c r="AD305" i="8"/>
  <c r="AF304" i="8"/>
  <c r="AD304" i="5"/>
  <c r="AF303" i="5"/>
  <c r="AD304" i="1"/>
  <c r="AF303" i="1"/>
  <c r="AD304" i="2"/>
  <c r="AF303" i="2"/>
  <c r="AF304" i="7"/>
  <c r="AD305" i="7"/>
  <c r="AF304" i="9"/>
  <c r="AD305" i="9"/>
  <c r="AF305" i="10"/>
  <c r="AD306" i="10"/>
  <c r="AD305" i="11" l="1"/>
  <c r="AF304" i="11"/>
  <c r="AD306" i="9"/>
  <c r="AF305" i="9"/>
  <c r="AD306" i="7"/>
  <c r="AF305" i="7"/>
  <c r="AD307" i="10"/>
  <c r="AF306" i="10"/>
  <c r="AD305" i="2"/>
  <c r="AF304" i="2"/>
  <c r="AD305" i="1"/>
  <c r="AF304" i="1"/>
  <c r="AF304" i="5"/>
  <c r="AD305" i="5"/>
  <c r="AF305" i="8"/>
  <c r="AD306" i="8"/>
  <c r="AF304" i="6"/>
  <c r="AD305" i="6"/>
  <c r="AF305" i="11" l="1"/>
  <c r="AD306" i="11"/>
  <c r="AD306" i="6"/>
  <c r="AF305" i="6"/>
  <c r="AD307" i="8"/>
  <c r="AF306" i="8"/>
  <c r="AD306" i="5"/>
  <c r="AF305" i="5"/>
  <c r="AD306" i="1"/>
  <c r="AF305" i="1"/>
  <c r="AD306" i="2"/>
  <c r="AF305" i="2"/>
  <c r="AF307" i="10"/>
  <c r="AD308" i="10"/>
  <c r="AF306" i="7"/>
  <c r="AD307" i="7"/>
  <c r="AF306" i="9"/>
  <c r="AD307" i="9"/>
  <c r="AD307" i="11" l="1"/>
  <c r="AF306" i="11"/>
  <c r="AD309" i="10"/>
  <c r="AF308" i="10"/>
  <c r="AD308" i="9"/>
  <c r="AF307" i="9"/>
  <c r="AD308" i="7"/>
  <c r="AF307" i="7"/>
  <c r="AD307" i="2"/>
  <c r="AF306" i="2"/>
  <c r="AD307" i="1"/>
  <c r="AF306" i="1"/>
  <c r="AF306" i="5"/>
  <c r="AD307" i="5"/>
  <c r="AF307" i="8"/>
  <c r="AD308" i="8"/>
  <c r="AF306" i="6"/>
  <c r="AD307" i="6"/>
  <c r="AF307" i="11" l="1"/>
  <c r="AD308" i="11"/>
  <c r="AD308" i="6"/>
  <c r="AF307" i="6"/>
  <c r="AD309" i="8"/>
  <c r="AF308" i="8"/>
  <c r="AD308" i="5"/>
  <c r="AF307" i="5"/>
  <c r="AD308" i="1"/>
  <c r="AF307" i="1"/>
  <c r="AD308" i="2"/>
  <c r="AF307" i="2"/>
  <c r="AF308" i="7"/>
  <c r="AD309" i="7"/>
  <c r="AF308" i="9"/>
  <c r="AD309" i="9"/>
  <c r="AF309" i="10"/>
  <c r="AD310" i="10"/>
  <c r="AD309" i="11" l="1"/>
  <c r="AF308" i="11"/>
  <c r="AD311" i="10"/>
  <c r="AF310" i="10"/>
  <c r="AD310" i="9"/>
  <c r="AF309" i="9"/>
  <c r="AD310" i="7"/>
  <c r="AF309" i="7"/>
  <c r="AD309" i="2"/>
  <c r="AF308" i="2"/>
  <c r="AD309" i="1"/>
  <c r="AF308" i="1"/>
  <c r="AF308" i="5"/>
  <c r="AD309" i="5"/>
  <c r="AF309" i="8"/>
  <c r="AD310" i="8"/>
  <c r="AF308" i="6"/>
  <c r="AD309" i="6"/>
  <c r="AF309" i="11" l="1"/>
  <c r="AD310" i="11"/>
  <c r="AD310" i="6"/>
  <c r="AF309" i="6"/>
  <c r="AD311" i="8"/>
  <c r="AF310" i="8"/>
  <c r="AD310" i="5"/>
  <c r="AF309" i="5"/>
  <c r="AD310" i="1"/>
  <c r="AF309" i="1"/>
  <c r="AD310" i="2"/>
  <c r="AF309" i="2"/>
  <c r="AF310" i="7"/>
  <c r="AD311" i="7"/>
  <c r="AF310" i="9"/>
  <c r="AD311" i="9"/>
  <c r="AF311" i="10"/>
  <c r="AD312" i="10"/>
  <c r="AD311" i="11" l="1"/>
  <c r="AF310" i="11"/>
  <c r="AD313" i="10"/>
  <c r="AF312" i="10"/>
  <c r="AD312" i="9"/>
  <c r="AF311" i="9"/>
  <c r="AD312" i="7"/>
  <c r="AF311" i="7"/>
  <c r="AD311" i="2"/>
  <c r="AF310" i="2"/>
  <c r="AD311" i="1"/>
  <c r="AF310" i="1"/>
  <c r="AF310" i="5"/>
  <c r="AD311" i="5"/>
  <c r="AF311" i="8"/>
  <c r="AD312" i="8"/>
  <c r="AF310" i="6"/>
  <c r="AD311" i="6"/>
  <c r="AF311" i="11" l="1"/>
  <c r="AD312" i="11"/>
  <c r="AD312" i="6"/>
  <c r="AF311" i="6"/>
  <c r="AD313" i="8"/>
  <c r="AF312" i="8"/>
  <c r="AD312" i="5"/>
  <c r="AF311" i="5"/>
  <c r="AD312" i="1"/>
  <c r="AF311" i="1"/>
  <c r="AD312" i="2"/>
  <c r="AF311" i="2"/>
  <c r="AF312" i="7"/>
  <c r="AD313" i="7"/>
  <c r="AF312" i="9"/>
  <c r="AD313" i="9"/>
  <c r="AF313" i="10"/>
  <c r="AD314" i="10"/>
  <c r="AD313" i="11" l="1"/>
  <c r="AF312" i="11"/>
  <c r="AD315" i="10"/>
  <c r="AF314" i="10"/>
  <c r="AD314" i="9"/>
  <c r="AF313" i="9"/>
  <c r="AD314" i="7"/>
  <c r="AF313" i="7"/>
  <c r="AD313" i="2"/>
  <c r="AF312" i="2"/>
  <c r="AD313" i="1"/>
  <c r="AF312" i="1"/>
  <c r="AF312" i="5"/>
  <c r="AD313" i="5"/>
  <c r="AF313" i="8"/>
  <c r="AD314" i="8"/>
  <c r="AF312" i="6"/>
  <c r="AD313" i="6"/>
  <c r="AF313" i="11" l="1"/>
  <c r="AD314" i="11"/>
  <c r="AD314" i="6"/>
  <c r="AF313" i="6"/>
  <c r="AD315" i="8"/>
  <c r="AF314" i="8"/>
  <c r="AD314" i="5"/>
  <c r="AF313" i="5"/>
  <c r="AD314" i="1"/>
  <c r="AF313" i="1"/>
  <c r="AD314" i="2"/>
  <c r="AF313" i="2"/>
  <c r="AF314" i="7"/>
  <c r="AD315" i="7"/>
  <c r="AF314" i="9"/>
  <c r="AD315" i="9"/>
  <c r="AF315" i="10"/>
  <c r="AD316" i="10"/>
  <c r="AD315" i="11" l="1"/>
  <c r="AF314" i="11"/>
  <c r="AD316" i="7"/>
  <c r="AF315" i="7"/>
  <c r="AD317" i="10"/>
  <c r="AF316" i="10"/>
  <c r="AD316" i="9"/>
  <c r="AF315" i="9"/>
  <c r="AD315" i="2"/>
  <c r="AF314" i="2"/>
  <c r="AD315" i="1"/>
  <c r="AF314" i="1"/>
  <c r="AF314" i="5"/>
  <c r="AD315" i="5"/>
  <c r="AF315" i="8"/>
  <c r="AD316" i="8"/>
  <c r="AF314" i="6"/>
  <c r="AD315" i="6"/>
  <c r="AF315" i="11" l="1"/>
  <c r="AD316" i="11"/>
  <c r="AD316" i="6"/>
  <c r="AF315" i="6"/>
  <c r="AD317" i="8"/>
  <c r="AF316" i="8"/>
  <c r="AD316" i="5"/>
  <c r="AF315" i="5"/>
  <c r="AD316" i="1"/>
  <c r="AF315" i="1"/>
  <c r="AD316" i="2"/>
  <c r="AF315" i="2"/>
  <c r="AF316" i="9"/>
  <c r="AD317" i="9"/>
  <c r="AF317" i="10"/>
  <c r="AD318" i="10"/>
  <c r="AF316" i="7"/>
  <c r="AD317" i="7"/>
  <c r="AD317" i="11" l="1"/>
  <c r="AF316" i="11"/>
  <c r="AD318" i="7"/>
  <c r="AF317" i="7"/>
  <c r="AD319" i="10"/>
  <c r="AF318" i="10"/>
  <c r="AD318" i="9"/>
  <c r="AF317" i="9"/>
  <c r="AD317" i="2"/>
  <c r="AF316" i="2"/>
  <c r="AD317" i="1"/>
  <c r="AF316" i="1"/>
  <c r="AF316" i="5"/>
  <c r="AD317" i="5"/>
  <c r="AF317" i="8"/>
  <c r="AD318" i="8"/>
  <c r="AF316" i="6"/>
  <c r="AD317" i="6"/>
  <c r="AD318" i="11" l="1"/>
  <c r="AF317" i="11"/>
  <c r="AD318" i="6"/>
  <c r="AF317" i="6"/>
  <c r="AD319" i="8"/>
  <c r="AF318" i="8"/>
  <c r="AD318" i="5"/>
  <c r="AF317" i="5"/>
  <c r="AD318" i="1"/>
  <c r="AF317" i="1"/>
  <c r="AD318" i="2"/>
  <c r="AF317" i="2"/>
  <c r="AF318" i="9"/>
  <c r="AD319" i="9"/>
  <c r="AF319" i="10"/>
  <c r="AD320" i="10"/>
  <c r="AF318" i="7"/>
  <c r="AD319" i="7"/>
  <c r="AD319" i="11" l="1"/>
  <c r="AF318" i="11"/>
  <c r="AD321" i="10"/>
  <c r="AF320" i="10"/>
  <c r="AD320" i="9"/>
  <c r="AF319" i="9"/>
  <c r="AD320" i="7"/>
  <c r="AF319" i="7"/>
  <c r="AD319" i="2"/>
  <c r="AF318" i="2"/>
  <c r="AD319" i="1"/>
  <c r="AF318" i="1"/>
  <c r="AF318" i="5"/>
  <c r="AD319" i="5"/>
  <c r="AF319" i="8"/>
  <c r="AD320" i="8"/>
  <c r="AF318" i="6"/>
  <c r="AD319" i="6"/>
  <c r="AF319" i="11" l="1"/>
  <c r="AD320" i="11"/>
  <c r="AD320" i="6"/>
  <c r="AF319" i="6"/>
  <c r="AF320" i="8"/>
  <c r="AD321" i="8"/>
  <c r="AD320" i="5"/>
  <c r="AF319" i="5"/>
  <c r="AD320" i="1"/>
  <c r="AF319" i="1"/>
  <c r="AD320" i="2"/>
  <c r="AF319" i="2"/>
  <c r="AF320" i="7"/>
  <c r="AD321" i="7"/>
  <c r="AF320" i="9"/>
  <c r="AD321" i="9"/>
  <c r="AF321" i="10"/>
  <c r="AD322" i="10"/>
  <c r="AD321" i="11" l="1"/>
  <c r="AF320" i="11"/>
  <c r="AD323" i="10"/>
  <c r="AF322" i="10"/>
  <c r="AD322" i="9"/>
  <c r="AF321" i="9"/>
  <c r="AD322" i="7"/>
  <c r="AF321" i="7"/>
  <c r="AD322" i="8"/>
  <c r="AF321" i="8"/>
  <c r="AD321" i="2"/>
  <c r="AF320" i="2"/>
  <c r="AD321" i="1"/>
  <c r="AF320" i="1"/>
  <c r="AF320" i="5"/>
  <c r="AD321" i="5"/>
  <c r="AF320" i="6"/>
  <c r="AD321" i="6"/>
  <c r="AF321" i="11" l="1"/>
  <c r="AD322" i="11"/>
  <c r="AD322" i="6"/>
  <c r="AF321" i="6"/>
  <c r="AD322" i="5"/>
  <c r="AF321" i="5"/>
  <c r="AD322" i="1"/>
  <c r="AF321" i="1"/>
  <c r="AD322" i="2"/>
  <c r="AF321" i="2"/>
  <c r="AF322" i="8"/>
  <c r="AD323" i="8"/>
  <c r="AF322" i="7"/>
  <c r="AD323" i="7"/>
  <c r="AF322" i="9"/>
  <c r="AD323" i="9"/>
  <c r="AF323" i="10"/>
  <c r="AD324" i="10"/>
  <c r="AD323" i="11" l="1"/>
  <c r="AF322" i="11"/>
  <c r="AD325" i="10"/>
  <c r="AF324" i="10"/>
  <c r="AD324" i="9"/>
  <c r="AF323" i="9"/>
  <c r="AD324" i="7"/>
  <c r="AF323" i="7"/>
  <c r="AD324" i="8"/>
  <c r="AF323" i="8"/>
  <c r="AD323" i="2"/>
  <c r="AF322" i="2"/>
  <c r="AD323" i="1"/>
  <c r="AF322" i="1"/>
  <c r="AF322" i="5"/>
  <c r="AD323" i="5"/>
  <c r="AF322" i="6"/>
  <c r="AD323" i="6"/>
  <c r="AF323" i="11" l="1"/>
  <c r="AD324" i="11"/>
  <c r="AD324" i="6"/>
  <c r="AF323" i="6"/>
  <c r="AD324" i="5"/>
  <c r="AF323" i="5"/>
  <c r="AD324" i="1"/>
  <c r="AF323" i="1"/>
  <c r="AD324" i="2"/>
  <c r="AF323" i="2"/>
  <c r="AF324" i="8"/>
  <c r="AD325" i="8"/>
  <c r="AF324" i="7"/>
  <c r="AD325" i="7"/>
  <c r="AF324" i="9"/>
  <c r="AD325" i="9"/>
  <c r="AF325" i="10"/>
  <c r="AD326" i="10"/>
  <c r="AD325" i="11" l="1"/>
  <c r="AF324" i="11"/>
  <c r="AD327" i="10"/>
  <c r="AF326" i="10"/>
  <c r="AD326" i="9"/>
  <c r="AF325" i="9"/>
  <c r="AD326" i="7"/>
  <c r="AF325" i="7"/>
  <c r="AD326" i="8"/>
  <c r="AF325" i="8"/>
  <c r="AD325" i="2"/>
  <c r="AF324" i="2"/>
  <c r="AD325" i="1"/>
  <c r="AF324" i="1"/>
  <c r="AF324" i="5"/>
  <c r="AD325" i="5"/>
  <c r="AF324" i="6"/>
  <c r="AD325" i="6"/>
  <c r="AF325" i="11" l="1"/>
  <c r="AD326" i="11"/>
  <c r="AD326" i="6"/>
  <c r="AF325" i="6"/>
  <c r="AD326" i="5"/>
  <c r="AF325" i="5"/>
  <c r="AD326" i="1"/>
  <c r="AF325" i="1"/>
  <c r="AD326" i="2"/>
  <c r="AF325" i="2"/>
  <c r="AF326" i="8"/>
  <c r="AD327" i="8"/>
  <c r="AF326" i="7"/>
  <c r="AD327" i="7"/>
  <c r="AF326" i="9"/>
  <c r="AD327" i="9"/>
  <c r="AF327" i="10"/>
  <c r="AD328" i="10"/>
  <c r="AD327" i="11" l="1"/>
  <c r="AF326" i="11"/>
  <c r="AD329" i="10"/>
  <c r="AF328" i="10"/>
  <c r="AD328" i="9"/>
  <c r="AF327" i="9"/>
  <c r="AD328" i="7"/>
  <c r="AF327" i="7"/>
  <c r="AD328" i="8"/>
  <c r="AF327" i="8"/>
  <c r="AD327" i="2"/>
  <c r="AF326" i="2"/>
  <c r="AD327" i="1"/>
  <c r="AF326" i="1"/>
  <c r="AF326" i="5"/>
  <c r="AD327" i="5"/>
  <c r="AF326" i="6"/>
  <c r="AD327" i="6"/>
  <c r="AF327" i="11" l="1"/>
  <c r="AD328" i="11"/>
  <c r="AD328" i="6"/>
  <c r="AF327" i="6"/>
  <c r="AD328" i="5"/>
  <c r="AF327" i="5"/>
  <c r="AD328" i="1"/>
  <c r="AF327" i="1"/>
  <c r="AD328" i="2"/>
  <c r="AF327" i="2"/>
  <c r="AF328" i="8"/>
  <c r="AD329" i="8"/>
  <c r="AF328" i="7"/>
  <c r="AD329" i="7"/>
  <c r="AF328" i="9"/>
  <c r="AD329" i="9"/>
  <c r="AF329" i="10"/>
  <c r="AD330" i="10"/>
  <c r="AD329" i="11" l="1"/>
  <c r="AF328" i="11"/>
  <c r="AD331" i="10"/>
  <c r="AF330" i="10"/>
  <c r="AD330" i="9"/>
  <c r="AF329" i="9"/>
  <c r="AD330" i="7"/>
  <c r="AF329" i="7"/>
  <c r="AD330" i="8"/>
  <c r="AF329" i="8"/>
  <c r="AD329" i="2"/>
  <c r="AF328" i="2"/>
  <c r="AD329" i="1"/>
  <c r="AF328" i="1"/>
  <c r="AF328" i="5"/>
  <c r="AD329" i="5"/>
  <c r="AF328" i="6"/>
  <c r="AD329" i="6"/>
  <c r="AF329" i="11" l="1"/>
  <c r="AD330" i="11"/>
  <c r="AD330" i="6"/>
  <c r="AF329" i="6"/>
  <c r="AD330" i="5"/>
  <c r="AF329" i="5"/>
  <c r="AD330" i="1"/>
  <c r="AF329" i="1"/>
  <c r="AD330" i="2"/>
  <c r="AF329" i="2"/>
  <c r="AF330" i="8"/>
  <c r="AD331" i="8"/>
  <c r="AF330" i="7"/>
  <c r="AD331" i="7"/>
  <c r="AF330" i="9"/>
  <c r="AD331" i="9"/>
  <c r="AF331" i="10"/>
  <c r="AD332" i="10"/>
  <c r="AD331" i="11" l="1"/>
  <c r="AF330" i="11"/>
  <c r="AD333" i="10"/>
  <c r="AF332" i="10"/>
  <c r="AD332" i="9"/>
  <c r="AF331" i="9"/>
  <c r="AD332" i="7"/>
  <c r="AF331" i="7"/>
  <c r="AD332" i="8"/>
  <c r="AF331" i="8"/>
  <c r="AD331" i="2"/>
  <c r="AF330" i="2"/>
  <c r="AD331" i="1"/>
  <c r="AF330" i="1"/>
  <c r="AF330" i="5"/>
  <c r="AD331" i="5"/>
  <c r="AF330" i="6"/>
  <c r="AD331" i="6"/>
  <c r="AF331" i="11" l="1"/>
  <c r="AD332" i="11"/>
  <c r="AD332" i="6"/>
  <c r="AF331" i="6"/>
  <c r="AD332" i="5"/>
  <c r="AF331" i="5"/>
  <c r="AD332" i="1"/>
  <c r="AF331" i="1"/>
  <c r="AD332" i="2"/>
  <c r="AF331" i="2"/>
  <c r="AF332" i="8"/>
  <c r="AD333" i="8"/>
  <c r="AF332" i="7"/>
  <c r="AD333" i="7"/>
  <c r="AF332" i="9"/>
  <c r="AD333" i="9"/>
  <c r="AF333" i="10"/>
  <c r="AD334" i="10"/>
  <c r="AD333" i="11" l="1"/>
  <c r="AF332" i="11"/>
  <c r="AD335" i="10"/>
  <c r="AF334" i="10"/>
  <c r="AD334" i="9"/>
  <c r="AF333" i="9"/>
  <c r="AD334" i="7"/>
  <c r="AF333" i="7"/>
  <c r="AD334" i="8"/>
  <c r="AF333" i="8"/>
  <c r="AD333" i="2"/>
  <c r="AF332" i="2"/>
  <c r="AD333" i="1"/>
  <c r="AF332" i="1"/>
  <c r="AF332" i="5"/>
  <c r="AD333" i="5"/>
  <c r="AF332" i="6"/>
  <c r="AD333" i="6"/>
  <c r="AF333" i="11" l="1"/>
  <c r="AD334" i="11"/>
  <c r="AD334" i="5"/>
  <c r="AF333" i="5"/>
  <c r="AD334" i="6"/>
  <c r="AF333" i="6"/>
  <c r="AD334" i="1"/>
  <c r="AF333" i="1"/>
  <c r="AD334" i="2"/>
  <c r="AF333" i="2"/>
  <c r="AF334" i="8"/>
  <c r="AD335" i="8"/>
  <c r="AF334" i="7"/>
  <c r="AD335" i="7"/>
  <c r="AF334" i="9"/>
  <c r="AD335" i="9"/>
  <c r="AF335" i="10"/>
  <c r="AD336" i="10"/>
  <c r="AD335" i="11" l="1"/>
  <c r="AF334" i="11"/>
  <c r="AD337" i="10"/>
  <c r="AF336" i="10"/>
  <c r="AD336" i="9"/>
  <c r="AF335" i="9"/>
  <c r="AD336" i="7"/>
  <c r="AF335" i="7"/>
  <c r="AD336" i="8"/>
  <c r="AF335" i="8"/>
  <c r="AD335" i="2"/>
  <c r="AF334" i="2"/>
  <c r="AD335" i="1"/>
  <c r="AF334" i="1"/>
  <c r="AF334" i="6"/>
  <c r="AD335" i="6"/>
  <c r="AF334" i="5"/>
  <c r="AD335" i="5"/>
  <c r="AF335" i="11" l="1"/>
  <c r="AD336" i="11"/>
  <c r="AD336" i="6"/>
  <c r="AF335" i="6"/>
  <c r="AD336" i="5"/>
  <c r="AF335" i="5"/>
  <c r="AD336" i="1"/>
  <c r="AF335" i="1"/>
  <c r="AD336" i="2"/>
  <c r="AF335" i="2"/>
  <c r="AF336" i="8"/>
  <c r="AD337" i="8"/>
  <c r="AF336" i="7"/>
  <c r="AD337" i="7"/>
  <c r="AF336" i="9"/>
  <c r="AD337" i="9"/>
  <c r="AF337" i="10"/>
  <c r="AD338" i="10"/>
  <c r="AD337" i="11" l="1"/>
  <c r="AF336" i="11"/>
  <c r="AD339" i="10"/>
  <c r="AF338" i="10"/>
  <c r="AD338" i="9"/>
  <c r="AF337" i="9"/>
  <c r="AD338" i="7"/>
  <c r="AF337" i="7"/>
  <c r="AD338" i="8"/>
  <c r="AF337" i="8"/>
  <c r="AD337" i="2"/>
  <c r="AF336" i="2"/>
  <c r="AD337" i="1"/>
  <c r="AF336" i="1"/>
  <c r="AF336" i="5"/>
  <c r="AD337" i="5"/>
  <c r="AF336" i="6"/>
  <c r="AD337" i="6"/>
  <c r="AF337" i="11" l="1"/>
  <c r="AD338" i="11"/>
  <c r="AD338" i="6"/>
  <c r="AF337" i="6"/>
  <c r="AD338" i="5"/>
  <c r="AF337" i="5"/>
  <c r="AD338" i="1"/>
  <c r="AF337" i="1"/>
  <c r="AD338" i="2"/>
  <c r="AF337" i="2"/>
  <c r="AF338" i="8"/>
  <c r="AD339" i="8"/>
  <c r="AF338" i="7"/>
  <c r="AD339" i="7"/>
  <c r="AF338" i="9"/>
  <c r="AD339" i="9"/>
  <c r="AF339" i="10"/>
  <c r="AD340" i="10"/>
  <c r="AD339" i="11" l="1"/>
  <c r="AF338" i="11"/>
  <c r="AD341" i="10"/>
  <c r="AF340" i="10"/>
  <c r="AD340" i="9"/>
  <c r="AF339" i="9"/>
  <c r="AD340" i="7"/>
  <c r="AF339" i="7"/>
  <c r="AD340" i="8"/>
  <c r="AF339" i="8"/>
  <c r="AD339" i="2"/>
  <c r="AF338" i="2"/>
  <c r="AD339" i="1"/>
  <c r="AF338" i="1"/>
  <c r="AF338" i="5"/>
  <c r="AD339" i="5"/>
  <c r="AF338" i="6"/>
  <c r="AD339" i="6"/>
  <c r="AF339" i="11" l="1"/>
  <c r="AD340" i="11"/>
  <c r="AD340" i="6"/>
  <c r="AF339" i="6"/>
  <c r="AD340" i="5"/>
  <c r="AF339" i="5"/>
  <c r="AD340" i="1"/>
  <c r="AF339" i="1"/>
  <c r="AD340" i="2"/>
  <c r="AF339" i="2"/>
  <c r="AF340" i="8"/>
  <c r="AD341" i="8"/>
  <c r="AF340" i="7"/>
  <c r="AD341" i="7"/>
  <c r="AF340" i="9"/>
  <c r="AD341" i="9"/>
  <c r="AF341" i="10"/>
  <c r="AD342" i="10"/>
  <c r="AD341" i="11" l="1"/>
  <c r="AF340" i="11"/>
  <c r="AD343" i="10"/>
  <c r="AF342" i="10"/>
  <c r="AD342" i="9"/>
  <c r="AF341" i="9"/>
  <c r="AD342" i="7"/>
  <c r="AF341" i="7"/>
  <c r="AD342" i="8"/>
  <c r="AF341" i="8"/>
  <c r="AD341" i="2"/>
  <c r="AF340" i="2"/>
  <c r="AD341" i="1"/>
  <c r="AF340" i="1"/>
  <c r="AF340" i="5"/>
  <c r="AD341" i="5"/>
  <c r="AF340" i="6"/>
  <c r="AD341" i="6"/>
  <c r="AF341" i="11" l="1"/>
  <c r="AD342" i="11"/>
  <c r="AD342" i="6"/>
  <c r="AF341" i="6"/>
  <c r="AD342" i="5"/>
  <c r="AF341" i="5"/>
  <c r="AD342" i="1"/>
  <c r="AF341" i="1"/>
  <c r="AD342" i="2"/>
  <c r="AF341" i="2"/>
  <c r="AF342" i="8"/>
  <c r="AD343" i="8"/>
  <c r="AF342" i="7"/>
  <c r="AD343" i="7"/>
  <c r="AF342" i="9"/>
  <c r="AD343" i="9"/>
  <c r="AF343" i="10"/>
  <c r="AD344" i="10"/>
  <c r="AD343" i="11" l="1"/>
  <c r="AF342" i="11"/>
  <c r="AD344" i="7"/>
  <c r="AF343" i="7"/>
  <c r="AD345" i="10"/>
  <c r="AF344" i="10"/>
  <c r="AD344" i="9"/>
  <c r="AF343" i="9"/>
  <c r="AD344" i="8"/>
  <c r="AF343" i="8"/>
  <c r="AD343" i="2"/>
  <c r="AF342" i="2"/>
  <c r="AD343" i="1"/>
  <c r="AF342" i="1"/>
  <c r="AF342" i="5"/>
  <c r="AD343" i="5"/>
  <c r="AF342" i="6"/>
  <c r="AD343" i="6"/>
  <c r="AF343" i="11" l="1"/>
  <c r="AD344" i="11"/>
  <c r="AD344" i="5"/>
  <c r="AF343" i="5"/>
  <c r="AD344" i="6"/>
  <c r="AF343" i="6"/>
  <c r="AD344" i="1"/>
  <c r="AF343" i="1"/>
  <c r="AD344" i="2"/>
  <c r="AF343" i="2"/>
  <c r="AF344" i="8"/>
  <c r="AD345" i="8"/>
  <c r="AF344" i="9"/>
  <c r="AD345" i="9"/>
  <c r="AF345" i="10"/>
  <c r="AD346" i="10"/>
  <c r="AF344" i="7"/>
  <c r="AD345" i="7"/>
  <c r="AD345" i="11" l="1"/>
  <c r="AF344" i="11"/>
  <c r="AD346" i="7"/>
  <c r="AF345" i="7"/>
  <c r="AD347" i="10"/>
  <c r="AF346" i="10"/>
  <c r="AD346" i="9"/>
  <c r="AF345" i="9"/>
  <c r="AD346" i="8"/>
  <c r="AF345" i="8"/>
  <c r="AD345" i="2"/>
  <c r="AF344" i="2"/>
  <c r="AD345" i="1"/>
  <c r="AF344" i="1"/>
  <c r="AF344" i="6"/>
  <c r="AD345" i="6"/>
  <c r="AF344" i="5"/>
  <c r="AD345" i="5"/>
  <c r="AF345" i="11" l="1"/>
  <c r="AD346" i="11"/>
  <c r="AD346" i="5"/>
  <c r="AF345" i="5"/>
  <c r="AD346" i="6"/>
  <c r="AF345" i="6"/>
  <c r="AD346" i="1"/>
  <c r="AF345" i="1"/>
  <c r="AD346" i="2"/>
  <c r="AF345" i="2"/>
  <c r="AF346" i="8"/>
  <c r="AD347" i="8"/>
  <c r="AF346" i="9"/>
  <c r="AD347" i="9"/>
  <c r="AF347" i="10"/>
  <c r="AD348" i="10"/>
  <c r="AF346" i="7"/>
  <c r="AD347" i="7"/>
  <c r="AD347" i="11" l="1"/>
  <c r="AF346" i="11"/>
  <c r="AD348" i="7"/>
  <c r="AF347" i="7"/>
  <c r="AD349" i="10"/>
  <c r="AF348" i="10"/>
  <c r="AD348" i="9"/>
  <c r="AF347" i="9"/>
  <c r="AD348" i="8"/>
  <c r="AF347" i="8"/>
  <c r="AD347" i="2"/>
  <c r="AF346" i="2"/>
  <c r="AD347" i="1"/>
  <c r="AF346" i="1"/>
  <c r="AF346" i="6"/>
  <c r="AD347" i="6"/>
  <c r="AF346" i="5"/>
  <c r="AD347" i="5"/>
  <c r="AF347" i="11" l="1"/>
  <c r="AD348" i="11"/>
  <c r="AD348" i="5"/>
  <c r="AF347" i="5"/>
  <c r="AD348" i="6"/>
  <c r="AF347" i="6"/>
  <c r="AD348" i="1"/>
  <c r="AF347" i="1"/>
  <c r="AD348" i="2"/>
  <c r="AF347" i="2"/>
  <c r="AF348" i="8"/>
  <c r="AD349" i="8"/>
  <c r="AF348" i="9"/>
  <c r="AD349" i="9"/>
  <c r="AF349" i="10"/>
  <c r="AD350" i="10"/>
  <c r="AF348" i="7"/>
  <c r="AD349" i="7"/>
  <c r="AD349" i="11" l="1"/>
  <c r="AF348" i="11"/>
  <c r="AD350" i="7"/>
  <c r="AF349" i="7"/>
  <c r="AD351" i="10"/>
  <c r="AF350" i="10"/>
  <c r="AD350" i="9"/>
  <c r="AF349" i="9"/>
  <c r="AD350" i="8"/>
  <c r="AF349" i="8"/>
  <c r="AD349" i="2"/>
  <c r="AF348" i="2"/>
  <c r="AD349" i="1"/>
  <c r="AF348" i="1"/>
  <c r="AF348" i="6"/>
  <c r="AD349" i="6"/>
  <c r="AF348" i="5"/>
  <c r="AD349" i="5"/>
  <c r="AF349" i="11" l="1"/>
  <c r="AD350" i="11"/>
  <c r="AD350" i="5"/>
  <c r="AF349" i="5"/>
  <c r="AD350" i="6"/>
  <c r="AF349" i="6"/>
  <c r="AD350" i="1"/>
  <c r="AF349" i="1"/>
  <c r="AD350" i="2"/>
  <c r="AF349" i="2"/>
  <c r="AF350" i="8"/>
  <c r="AD351" i="8"/>
  <c r="AF350" i="9"/>
  <c r="AD351" i="9"/>
  <c r="AF351" i="10"/>
  <c r="AD352" i="10"/>
  <c r="AF350" i="7"/>
  <c r="AD351" i="7"/>
  <c r="AD351" i="11" l="1"/>
  <c r="AF350" i="11"/>
  <c r="AD352" i="7"/>
  <c r="AF351" i="7"/>
  <c r="AD353" i="10"/>
  <c r="AF352" i="10"/>
  <c r="AD352" i="9"/>
  <c r="AF351" i="9"/>
  <c r="AD352" i="8"/>
  <c r="AF351" i="8"/>
  <c r="AD351" i="2"/>
  <c r="AF350" i="2"/>
  <c r="AD351" i="1"/>
  <c r="AF350" i="1"/>
  <c r="AF350" i="6"/>
  <c r="AD351" i="6"/>
  <c r="AF350" i="5"/>
  <c r="AD351" i="5"/>
  <c r="AF351" i="11" l="1"/>
  <c r="AD352" i="11"/>
  <c r="AD352" i="5"/>
  <c r="AF351" i="5"/>
  <c r="AD352" i="6"/>
  <c r="AF351" i="6"/>
  <c r="AD352" i="1"/>
  <c r="AF351" i="1"/>
  <c r="AD352" i="2"/>
  <c r="AF351" i="2"/>
  <c r="AF352" i="8"/>
  <c r="AD353" i="8"/>
  <c r="AF352" i="9"/>
  <c r="AD353" i="9"/>
  <c r="AF353" i="10"/>
  <c r="AD354" i="10"/>
  <c r="AF352" i="7"/>
  <c r="AD353" i="7"/>
  <c r="AD353" i="11" l="1"/>
  <c r="AF352" i="11"/>
  <c r="AD354" i="7"/>
  <c r="AF353" i="7"/>
  <c r="AD355" i="10"/>
  <c r="AF354" i="10"/>
  <c r="AD354" i="9"/>
  <c r="AF353" i="9"/>
  <c r="AD354" i="8"/>
  <c r="AF353" i="8"/>
  <c r="AD353" i="2"/>
  <c r="AF352" i="2"/>
  <c r="AD353" i="1"/>
  <c r="AF352" i="1"/>
  <c r="AF352" i="6"/>
  <c r="AD353" i="6"/>
  <c r="AF352" i="5"/>
  <c r="AD353" i="5"/>
  <c r="AF353" i="11" l="1"/>
  <c r="AD354" i="11"/>
  <c r="AD354" i="5"/>
  <c r="AF353" i="5"/>
  <c r="AD354" i="6"/>
  <c r="AF353" i="6"/>
  <c r="AD354" i="1"/>
  <c r="AF353" i="1"/>
  <c r="AD354" i="2"/>
  <c r="AF353" i="2"/>
  <c r="AF354" i="8"/>
  <c r="AD355" i="8"/>
  <c r="AF354" i="9"/>
  <c r="AD355" i="9"/>
  <c r="AF355" i="10"/>
  <c r="AD356" i="10"/>
  <c r="AF354" i="7"/>
  <c r="AD355" i="7"/>
  <c r="AD355" i="11" l="1"/>
  <c r="AF354" i="11"/>
  <c r="AD356" i="7"/>
  <c r="AF355" i="7"/>
  <c r="AD357" i="10"/>
  <c r="AF356" i="10"/>
  <c r="AD356" i="9"/>
  <c r="AF355" i="9"/>
  <c r="AD356" i="8"/>
  <c r="AF355" i="8"/>
  <c r="AD355" i="2"/>
  <c r="AF354" i="2"/>
  <c r="AD355" i="1"/>
  <c r="AF354" i="1"/>
  <c r="AF354" i="6"/>
  <c r="AD355" i="6"/>
  <c r="AF354" i="5"/>
  <c r="AD355" i="5"/>
  <c r="AF355" i="11" l="1"/>
  <c r="AD356" i="11"/>
  <c r="AD356" i="5"/>
  <c r="AF355" i="5"/>
  <c r="AD356" i="6"/>
  <c r="AF355" i="6"/>
  <c r="AD356" i="1"/>
  <c r="AF355" i="1"/>
  <c r="AD356" i="2"/>
  <c r="AF355" i="2"/>
  <c r="AF356" i="8"/>
  <c r="AD357" i="8"/>
  <c r="AF356" i="9"/>
  <c r="AD357" i="9"/>
  <c r="AF357" i="10"/>
  <c r="AD358" i="10"/>
  <c r="AF356" i="7"/>
  <c r="AD357" i="7"/>
  <c r="AD357" i="11" l="1"/>
  <c r="AF356" i="11"/>
  <c r="AD358" i="7"/>
  <c r="AF357" i="7"/>
  <c r="AD359" i="10"/>
  <c r="AF358" i="10"/>
  <c r="AD358" i="9"/>
  <c r="AF357" i="9"/>
  <c r="AD358" i="8"/>
  <c r="AF357" i="8"/>
  <c r="AD357" i="2"/>
  <c r="AF356" i="2"/>
  <c r="AD357" i="1"/>
  <c r="AF356" i="1"/>
  <c r="AF356" i="6"/>
  <c r="AD357" i="6"/>
  <c r="AF356" i="5"/>
  <c r="AD357" i="5"/>
  <c r="AF357" i="11" l="1"/>
  <c r="AD358" i="11"/>
  <c r="AD358" i="5"/>
  <c r="AF357" i="5"/>
  <c r="AD358" i="6"/>
  <c r="AF357" i="6"/>
  <c r="AD358" i="1"/>
  <c r="AF357" i="1"/>
  <c r="AD358" i="2"/>
  <c r="AF357" i="2"/>
  <c r="AF358" i="8"/>
  <c r="AD359" i="8"/>
  <c r="AF358" i="9"/>
  <c r="AD359" i="9"/>
  <c r="AF359" i="10"/>
  <c r="AD360" i="10"/>
  <c r="AF358" i="7"/>
  <c r="AD359" i="7"/>
  <c r="AD359" i="11" l="1"/>
  <c r="AF358" i="11"/>
  <c r="AD360" i="7"/>
  <c r="AF359" i="7"/>
  <c r="AD361" i="10"/>
  <c r="AF360" i="10"/>
  <c r="AD360" i="9"/>
  <c r="AF359" i="9"/>
  <c r="AD360" i="8"/>
  <c r="AF359" i="8"/>
  <c r="AD359" i="2"/>
  <c r="AF358" i="2"/>
  <c r="AD359" i="1"/>
  <c r="AF358" i="1"/>
  <c r="AF358" i="6"/>
  <c r="AD359" i="6"/>
  <c r="AF358" i="5"/>
  <c r="AD359" i="5"/>
  <c r="AF359" i="11" l="1"/>
  <c r="AD360" i="11"/>
  <c r="AD360" i="5"/>
  <c r="AF359" i="5"/>
  <c r="AD360" i="6"/>
  <c r="AF359" i="6"/>
  <c r="AD360" i="1"/>
  <c r="AF359" i="1"/>
  <c r="AD360" i="2"/>
  <c r="AF359" i="2"/>
  <c r="AF360" i="8"/>
  <c r="AD361" i="8"/>
  <c r="AF360" i="9"/>
  <c r="AD361" i="9"/>
  <c r="AF361" i="10"/>
  <c r="AD362" i="10"/>
  <c r="AF360" i="7"/>
  <c r="AD361" i="7"/>
  <c r="AD361" i="11" l="1"/>
  <c r="AF360" i="11"/>
  <c r="AD362" i="7"/>
  <c r="AF361" i="7"/>
  <c r="AD363" i="10"/>
  <c r="AF362" i="10"/>
  <c r="AD362" i="9"/>
  <c r="AF361" i="9"/>
  <c r="AD362" i="8"/>
  <c r="AF361" i="8"/>
  <c r="AD361" i="2"/>
  <c r="AF360" i="2"/>
  <c r="AD361" i="1"/>
  <c r="AF360" i="1"/>
  <c r="AF360" i="6"/>
  <c r="AD361" i="6"/>
  <c r="AF360" i="5"/>
  <c r="AD361" i="5"/>
  <c r="AF361" i="11" l="1"/>
  <c r="AD362" i="11"/>
  <c r="AD362" i="5"/>
  <c r="AF361" i="5"/>
  <c r="AD362" i="6"/>
  <c r="AF361" i="6"/>
  <c r="AD362" i="1"/>
  <c r="AF361" i="1"/>
  <c r="AD362" i="2"/>
  <c r="AF361" i="2"/>
  <c r="AF362" i="8"/>
  <c r="AD363" i="8"/>
  <c r="AF362" i="9"/>
  <c r="AD363" i="9"/>
  <c r="AF363" i="10"/>
  <c r="AD364" i="10"/>
  <c r="AF362" i="7"/>
  <c r="AD363" i="7"/>
  <c r="AD363" i="11" l="1"/>
  <c r="AF362" i="11"/>
  <c r="AD364" i="7"/>
  <c r="AF363" i="7"/>
  <c r="AD365" i="10"/>
  <c r="AF364" i="10"/>
  <c r="AD364" i="9"/>
  <c r="AF363" i="9"/>
  <c r="AD364" i="8"/>
  <c r="AF363" i="8"/>
  <c r="AD363" i="2"/>
  <c r="AF362" i="2"/>
  <c r="AD363" i="1"/>
  <c r="AF362" i="1"/>
  <c r="AF362" i="6"/>
  <c r="AD363" i="6"/>
  <c r="AF362" i="5"/>
  <c r="AD363" i="5"/>
  <c r="AF363" i="11" l="1"/>
  <c r="AD364" i="11"/>
  <c r="AD364" i="5"/>
  <c r="AF363" i="5"/>
  <c r="AD364" i="6"/>
  <c r="AF363" i="6"/>
  <c r="AD364" i="1"/>
  <c r="AF363" i="1"/>
  <c r="AD364" i="2"/>
  <c r="AF363" i="2"/>
  <c r="AF364" i="8"/>
  <c r="AD365" i="8"/>
  <c r="AF364" i="9"/>
  <c r="AD365" i="9"/>
  <c r="AF365" i="10"/>
  <c r="AD366" i="10"/>
  <c r="AF364" i="7"/>
  <c r="AD365" i="7"/>
  <c r="AD365" i="11" l="1"/>
  <c r="AF364" i="11"/>
  <c r="AD366" i="7"/>
  <c r="AF365" i="7"/>
  <c r="AD367" i="10"/>
  <c r="AF366" i="10"/>
  <c r="AD366" i="9"/>
  <c r="AF365" i="9"/>
  <c r="AD366" i="8"/>
  <c r="AF365" i="8"/>
  <c r="AD365" i="2"/>
  <c r="AF364" i="2"/>
  <c r="AD365" i="1"/>
  <c r="AF364" i="1"/>
  <c r="AF364" i="6"/>
  <c r="AD365" i="6"/>
  <c r="AF364" i="5"/>
  <c r="AD365" i="5"/>
  <c r="AF365" i="11" l="1"/>
  <c r="AD366" i="11"/>
  <c r="AD366" i="6"/>
  <c r="AF365" i="6"/>
  <c r="AD366" i="5"/>
  <c r="AF365" i="5"/>
  <c r="AD366" i="1"/>
  <c r="AF365" i="1"/>
  <c r="AD366" i="2"/>
  <c r="AF365" i="2"/>
  <c r="AF366" i="8"/>
  <c r="AD367" i="8"/>
  <c r="AF366" i="9"/>
  <c r="AD367" i="9"/>
  <c r="AF367" i="10"/>
  <c r="AD368" i="10"/>
  <c r="AF366" i="7"/>
  <c r="AD367" i="7"/>
  <c r="AD367" i="11" l="1"/>
  <c r="AF366" i="11"/>
  <c r="AD368" i="7"/>
  <c r="AF367" i="7"/>
  <c r="AD369" i="10"/>
  <c r="AF368" i="10"/>
  <c r="AF367" i="9"/>
  <c r="AD368" i="9"/>
  <c r="AD368" i="8"/>
  <c r="AF367" i="8"/>
  <c r="AD367" i="2"/>
  <c r="AF366" i="2"/>
  <c r="AD367" i="1"/>
  <c r="AF366" i="1"/>
  <c r="AF366" i="5"/>
  <c r="AD367" i="5"/>
  <c r="AF366" i="6"/>
  <c r="AD367" i="6"/>
  <c r="AF367" i="11" l="1"/>
  <c r="AD368" i="11"/>
  <c r="AD369" i="9"/>
  <c r="AF368" i="9"/>
  <c r="AD368" i="6"/>
  <c r="AF367" i="6"/>
  <c r="AD368" i="5"/>
  <c r="AF367" i="5"/>
  <c r="AD368" i="1"/>
  <c r="AF367" i="1"/>
  <c r="AD368" i="2"/>
  <c r="AF367" i="2"/>
  <c r="AF368" i="8"/>
  <c r="AD369" i="8"/>
  <c r="AF369" i="10"/>
  <c r="AD370" i="10"/>
  <c r="AF368" i="7"/>
  <c r="AD369" i="7"/>
  <c r="AD369" i="11" l="1"/>
  <c r="AF368" i="11"/>
  <c r="AD370" i="7"/>
  <c r="AF369" i="7"/>
  <c r="AD371" i="10"/>
  <c r="AF370" i="10"/>
  <c r="AD370" i="8"/>
  <c r="AF369" i="8"/>
  <c r="AD369" i="2"/>
  <c r="AF368" i="2"/>
  <c r="AD369" i="1"/>
  <c r="AF368" i="1"/>
  <c r="AF368" i="5"/>
  <c r="AD369" i="5"/>
  <c r="AF368" i="6"/>
  <c r="AD369" i="6"/>
  <c r="AF369" i="9"/>
  <c r="AD370" i="9"/>
  <c r="AF369" i="11" l="1"/>
  <c r="AD370" i="11"/>
  <c r="AD371" i="9"/>
  <c r="AF370" i="9"/>
  <c r="AD370" i="6"/>
  <c r="AF369" i="6"/>
  <c r="AD370" i="5"/>
  <c r="AF369" i="5"/>
  <c r="AD370" i="1"/>
  <c r="AF369" i="1"/>
  <c r="AD370" i="2"/>
  <c r="AF369" i="2"/>
  <c r="AF370" i="8"/>
  <c r="AD371" i="8"/>
  <c r="AF371" i="10"/>
  <c r="AD372" i="10"/>
  <c r="AF370" i="7"/>
  <c r="AD371" i="7"/>
  <c r="AD371" i="11" l="1"/>
  <c r="AF370" i="11"/>
  <c r="AD372" i="7"/>
  <c r="AF371" i="7"/>
  <c r="AD373" i="10"/>
  <c r="AF372" i="10"/>
  <c r="AD372" i="8"/>
  <c r="AF371" i="8"/>
  <c r="AD371" i="2"/>
  <c r="AF370" i="2"/>
  <c r="AD371" i="1"/>
  <c r="AF370" i="1"/>
  <c r="AF370" i="5"/>
  <c r="AD371" i="5"/>
  <c r="AF370" i="6"/>
  <c r="AD371" i="6"/>
  <c r="AF371" i="9"/>
  <c r="AD372" i="9"/>
  <c r="AF371" i="11" l="1"/>
  <c r="AD372" i="11"/>
  <c r="AD373" i="9"/>
  <c r="AF372" i="9"/>
  <c r="AD372" i="6"/>
  <c r="AF371" i="6"/>
  <c r="AD372" i="5"/>
  <c r="AF371" i="5"/>
  <c r="AD372" i="1"/>
  <c r="AF371" i="1"/>
  <c r="AD372" i="2"/>
  <c r="AF371" i="2"/>
  <c r="AF372" i="8"/>
  <c r="AD373" i="8"/>
  <c r="AF373" i="10"/>
  <c r="AD374" i="10"/>
  <c r="AF372" i="7"/>
  <c r="AD373" i="7"/>
  <c r="AD373" i="11" l="1"/>
  <c r="AF372" i="11"/>
  <c r="AD374" i="7"/>
  <c r="AF373" i="7"/>
  <c r="AD375" i="10"/>
  <c r="AF374" i="10"/>
  <c r="AD374" i="8"/>
  <c r="AF373" i="8"/>
  <c r="AD373" i="2"/>
  <c r="AF372" i="2"/>
  <c r="AD373" i="1"/>
  <c r="AF372" i="1"/>
  <c r="AF372" i="5"/>
  <c r="AD373" i="5"/>
  <c r="AF372" i="6"/>
  <c r="AD373" i="6"/>
  <c r="AF373" i="9"/>
  <c r="AD374" i="9"/>
  <c r="AF373" i="11" l="1"/>
  <c r="AD374" i="11"/>
  <c r="AD375" i="9"/>
  <c r="AF374" i="9"/>
  <c r="AD374" i="6"/>
  <c r="AF373" i="6"/>
  <c r="AD374" i="5"/>
  <c r="AF373" i="5"/>
  <c r="AD374" i="1"/>
  <c r="AF373" i="1"/>
  <c r="AD374" i="2"/>
  <c r="AF373" i="2"/>
  <c r="AF374" i="8"/>
  <c r="AD375" i="8"/>
  <c r="AF375" i="10"/>
  <c r="AD376" i="10"/>
  <c r="AF374" i="7"/>
  <c r="AD375" i="7"/>
  <c r="AF374" i="11" l="1"/>
  <c r="AD375" i="11"/>
  <c r="AD376" i="7"/>
  <c r="AF375" i="7"/>
  <c r="AD377" i="10"/>
  <c r="AF376" i="10"/>
  <c r="AD376" i="8"/>
  <c r="AF375" i="8"/>
  <c r="AD375" i="2"/>
  <c r="AF374" i="2"/>
  <c r="AD375" i="1"/>
  <c r="AF374" i="1"/>
  <c r="AF374" i="5"/>
  <c r="AD375" i="5"/>
  <c r="AF374" i="6"/>
  <c r="AD375" i="6"/>
  <c r="AF375" i="9"/>
  <c r="AD376" i="9"/>
  <c r="AD376" i="11" l="1"/>
  <c r="AF375" i="11"/>
  <c r="AD376" i="6"/>
  <c r="AF375" i="6"/>
  <c r="AD376" i="5"/>
  <c r="AF375" i="5"/>
  <c r="AD377" i="9"/>
  <c r="AF376" i="9"/>
  <c r="AD376" i="1"/>
  <c r="AF375" i="1"/>
  <c r="AD376" i="2"/>
  <c r="AF375" i="2"/>
  <c r="AF376" i="8"/>
  <c r="AD377" i="8"/>
  <c r="AF377" i="10"/>
  <c r="AD378" i="10"/>
  <c r="AF376" i="7"/>
  <c r="AD377" i="7"/>
  <c r="AF376" i="11" l="1"/>
  <c r="AD377" i="11"/>
  <c r="AD378" i="7"/>
  <c r="AF377" i="7"/>
  <c r="AD379" i="10"/>
  <c r="AF378" i="10"/>
  <c r="AD378" i="8"/>
  <c r="AF377" i="8"/>
  <c r="AD377" i="2"/>
  <c r="AF376" i="2"/>
  <c r="AD377" i="1"/>
  <c r="AF376" i="1"/>
  <c r="AF377" i="9"/>
  <c r="AD378" i="9"/>
  <c r="AF376" i="5"/>
  <c r="AD377" i="5"/>
  <c r="AF376" i="6"/>
  <c r="AD377" i="6"/>
  <c r="AD378" i="11" l="1"/>
  <c r="AF377" i="11"/>
  <c r="AD378" i="6"/>
  <c r="AF377" i="6"/>
  <c r="AD378" i="5"/>
  <c r="AF377" i="5"/>
  <c r="AD379" i="9"/>
  <c r="AF378" i="9"/>
  <c r="AD378" i="1"/>
  <c r="AF377" i="1"/>
  <c r="AD378" i="2"/>
  <c r="AF377" i="2"/>
  <c r="AF378" i="8"/>
  <c r="AD379" i="8"/>
  <c r="AF379" i="10"/>
  <c r="AD380" i="10"/>
  <c r="AF378" i="7"/>
  <c r="AD379" i="7"/>
  <c r="AF378" i="11" l="1"/>
  <c r="AD379" i="11"/>
  <c r="AD380" i="7"/>
  <c r="AF379" i="7"/>
  <c r="AD381" i="10"/>
  <c r="AF380" i="10"/>
  <c r="AD380" i="8"/>
  <c r="AF379" i="8"/>
  <c r="AD379" i="2"/>
  <c r="AF378" i="2"/>
  <c r="AD379" i="1"/>
  <c r="AF378" i="1"/>
  <c r="AF379" i="9"/>
  <c r="AD380" i="9"/>
  <c r="AF378" i="5"/>
  <c r="AD379" i="5"/>
  <c r="AF378" i="6"/>
  <c r="AD379" i="6"/>
  <c r="AD380" i="11" l="1"/>
  <c r="AF379" i="11"/>
  <c r="AD380" i="6"/>
  <c r="AF379" i="6"/>
  <c r="AD380" i="5"/>
  <c r="AF379" i="5"/>
  <c r="AD381" i="9"/>
  <c r="AF380" i="9"/>
  <c r="AD380" i="1"/>
  <c r="AF379" i="1"/>
  <c r="AD380" i="2"/>
  <c r="AF379" i="2"/>
  <c r="AF380" i="8"/>
  <c r="AD381" i="8"/>
  <c r="AF381" i="10"/>
  <c r="AD382" i="10"/>
  <c r="AF380" i="7"/>
  <c r="AD381" i="7"/>
  <c r="AF380" i="11" l="1"/>
  <c r="AD381" i="11"/>
  <c r="AD382" i="7"/>
  <c r="AF381" i="7"/>
  <c r="AD383" i="10"/>
  <c r="AF382" i="10"/>
  <c r="AD382" i="8"/>
  <c r="AF381" i="8"/>
  <c r="AD381" i="2"/>
  <c r="AF380" i="2"/>
  <c r="AD381" i="1"/>
  <c r="AF380" i="1"/>
  <c r="AF381" i="9"/>
  <c r="AD382" i="9"/>
  <c r="AF380" i="5"/>
  <c r="AD381" i="5"/>
  <c r="AF380" i="6"/>
  <c r="AD381" i="6"/>
  <c r="AD382" i="11" l="1"/>
  <c r="AF381" i="11"/>
  <c r="AD382" i="5"/>
  <c r="AF381" i="5"/>
  <c r="AF382" i="9"/>
  <c r="AD383" i="9"/>
  <c r="AD382" i="6"/>
  <c r="AF381" i="6"/>
  <c r="AD382" i="1"/>
  <c r="AF381" i="1"/>
  <c r="AD382" i="2"/>
  <c r="AF381" i="2"/>
  <c r="AF382" i="8"/>
  <c r="AD383" i="8"/>
  <c r="AF383" i="10"/>
  <c r="AD384" i="10"/>
  <c r="AF382" i="7"/>
  <c r="AD383" i="7"/>
  <c r="AF382" i="11" l="1"/>
  <c r="AD383" i="11"/>
  <c r="AD384" i="7"/>
  <c r="AF383" i="7"/>
  <c r="AD385" i="10"/>
  <c r="AF384" i="10"/>
  <c r="AD384" i="8"/>
  <c r="AF383" i="8"/>
  <c r="AD384" i="9"/>
  <c r="AF383" i="9"/>
  <c r="AD383" i="2"/>
  <c r="AF382" i="2"/>
  <c r="AD383" i="1"/>
  <c r="AF382" i="1"/>
  <c r="AF382" i="6"/>
  <c r="AD383" i="6"/>
  <c r="AF382" i="5"/>
  <c r="AD383" i="5"/>
  <c r="AD384" i="11" l="1"/>
  <c r="AF383" i="11"/>
  <c r="AD384" i="5"/>
  <c r="AF383" i="5"/>
  <c r="AD384" i="6"/>
  <c r="AF383" i="6"/>
  <c r="AD384" i="1"/>
  <c r="AF383" i="1"/>
  <c r="AD384" i="2"/>
  <c r="AF383" i="2"/>
  <c r="AF384" i="9"/>
  <c r="AD385" i="9"/>
  <c r="AF384" i="8"/>
  <c r="AD385" i="8"/>
  <c r="AF385" i="10"/>
  <c r="AD386" i="10"/>
  <c r="AF384" i="7"/>
  <c r="AD385" i="7"/>
  <c r="AF384" i="11" l="1"/>
  <c r="AD385" i="11"/>
  <c r="AD386" i="7"/>
  <c r="AF385" i="7"/>
  <c r="AD387" i="10"/>
  <c r="AF386" i="10"/>
  <c r="AD386" i="8"/>
  <c r="AF385" i="8"/>
  <c r="AD386" i="9"/>
  <c r="AF385" i="9"/>
  <c r="AD385" i="2"/>
  <c r="AF384" i="2"/>
  <c r="AD385" i="1"/>
  <c r="AF384" i="1"/>
  <c r="AF384" i="6"/>
  <c r="AD385" i="6"/>
  <c r="AF384" i="5"/>
  <c r="AD385" i="5"/>
  <c r="AD386" i="11" l="1"/>
  <c r="AF385" i="11"/>
  <c r="AD386" i="5"/>
  <c r="AF385" i="5"/>
  <c r="AD386" i="6"/>
  <c r="AF385" i="6"/>
  <c r="AD386" i="1"/>
  <c r="AF385" i="1"/>
  <c r="AD386" i="2"/>
  <c r="AF385" i="2"/>
  <c r="AF386" i="9"/>
  <c r="AD387" i="9"/>
  <c r="AF386" i="8"/>
  <c r="AD387" i="8"/>
  <c r="AF387" i="10"/>
  <c r="AD388" i="10"/>
  <c r="AF386" i="7"/>
  <c r="AD387" i="7"/>
  <c r="AF386" i="11" l="1"/>
  <c r="AD387" i="11"/>
  <c r="AD388" i="7"/>
  <c r="AF387" i="7"/>
  <c r="AD389" i="10"/>
  <c r="AF388" i="10"/>
  <c r="AD388" i="8"/>
  <c r="AF387" i="8"/>
  <c r="AD388" i="9"/>
  <c r="AF387" i="9"/>
  <c r="AD387" i="2"/>
  <c r="AF386" i="2"/>
  <c r="AD387" i="1"/>
  <c r="AF386" i="1"/>
  <c r="AF386" i="6"/>
  <c r="AD387" i="6"/>
  <c r="AF386" i="5"/>
  <c r="AD387" i="5"/>
  <c r="AD388" i="11" l="1"/>
  <c r="AF387" i="11"/>
  <c r="AD388" i="6"/>
  <c r="AF387" i="6"/>
  <c r="AD388" i="5"/>
  <c r="AF387" i="5"/>
  <c r="AD388" i="1"/>
  <c r="AF387" i="1"/>
  <c r="AD388" i="2"/>
  <c r="AF387" i="2"/>
  <c r="AF388" i="9"/>
  <c r="AD389" i="9"/>
  <c r="AF388" i="8"/>
  <c r="AD389" i="8"/>
  <c r="AF389" i="10"/>
  <c r="AD390" i="10"/>
  <c r="AF388" i="7"/>
  <c r="AD389" i="7"/>
  <c r="AF388" i="11" l="1"/>
  <c r="AD389" i="11"/>
  <c r="AD390" i="7"/>
  <c r="AF389" i="7"/>
  <c r="AD391" i="10"/>
  <c r="AF390" i="10"/>
  <c r="AD390" i="8"/>
  <c r="AF389" i="8"/>
  <c r="AD390" i="9"/>
  <c r="AF389" i="9"/>
  <c r="AD389" i="2"/>
  <c r="AF388" i="2"/>
  <c r="AD389" i="1"/>
  <c r="AF388" i="1"/>
  <c r="AF388" i="5"/>
  <c r="AD389" i="5"/>
  <c r="AF388" i="6"/>
  <c r="AD389" i="6"/>
  <c r="AD390" i="11" l="1"/>
  <c r="AF389" i="11"/>
  <c r="AD390" i="6"/>
  <c r="AF389" i="6"/>
  <c r="AD390" i="5"/>
  <c r="AF389" i="5"/>
  <c r="AD390" i="1"/>
  <c r="AF389" i="1"/>
  <c r="AD390" i="2"/>
  <c r="AF389" i="2"/>
  <c r="AF390" i="9"/>
  <c r="AD391" i="9"/>
  <c r="AF390" i="8"/>
  <c r="AD391" i="8"/>
  <c r="AF391" i="10"/>
  <c r="AD392" i="10"/>
  <c r="AF390" i="7"/>
  <c r="AD391" i="7"/>
  <c r="AF390" i="11" l="1"/>
  <c r="AD391" i="11"/>
  <c r="AD392" i="7"/>
  <c r="AF391" i="7"/>
  <c r="AD393" i="10"/>
  <c r="AF392" i="10"/>
  <c r="AD392" i="8"/>
  <c r="AF391" i="8"/>
  <c r="AD392" i="9"/>
  <c r="AF391" i="9"/>
  <c r="AD391" i="2"/>
  <c r="AF390" i="2"/>
  <c r="AD391" i="1"/>
  <c r="AF390" i="1"/>
  <c r="AF390" i="5"/>
  <c r="AD391" i="5"/>
  <c r="AF390" i="6"/>
  <c r="AD391" i="6"/>
  <c r="AD392" i="11" l="1"/>
  <c r="AF391" i="11"/>
  <c r="AD392" i="6"/>
  <c r="AF391" i="6"/>
  <c r="AD392" i="5"/>
  <c r="AF391" i="5"/>
  <c r="AD392" i="1"/>
  <c r="AF391" i="1"/>
  <c r="AD392" i="2"/>
  <c r="AF391" i="2"/>
  <c r="AF392" i="9"/>
  <c r="AD393" i="9"/>
  <c r="AF392" i="8"/>
  <c r="AD393" i="8"/>
  <c r="AF393" i="10"/>
  <c r="AD394" i="10"/>
  <c r="AF392" i="7"/>
  <c r="AD393" i="7"/>
  <c r="AF392" i="11" l="1"/>
  <c r="AD393" i="11"/>
  <c r="AD394" i="7"/>
  <c r="AF393" i="7"/>
  <c r="AD395" i="10"/>
  <c r="AF394" i="10"/>
  <c r="AD394" i="8"/>
  <c r="AF393" i="8"/>
  <c r="AD394" i="9"/>
  <c r="AF393" i="9"/>
  <c r="AD393" i="2"/>
  <c r="AF392" i="2"/>
  <c r="AD393" i="1"/>
  <c r="AF392" i="1"/>
  <c r="AF392" i="5"/>
  <c r="AD393" i="5"/>
  <c r="AF392" i="6"/>
  <c r="AD393" i="6"/>
  <c r="AD394" i="11" l="1"/>
  <c r="AF393" i="11"/>
  <c r="AD394" i="6"/>
  <c r="AF393" i="6"/>
  <c r="AD394" i="5"/>
  <c r="AF393" i="5"/>
  <c r="AD394" i="1"/>
  <c r="AF393" i="1"/>
  <c r="AD394" i="2"/>
  <c r="AF393" i="2"/>
  <c r="AF394" i="9"/>
  <c r="AD395" i="9"/>
  <c r="AF394" i="8"/>
  <c r="AD395" i="8"/>
  <c r="AF395" i="10"/>
  <c r="AD396" i="10"/>
  <c r="AF394" i="7"/>
  <c r="AD395" i="7"/>
  <c r="AF394" i="11" l="1"/>
  <c r="AD395" i="11"/>
  <c r="AD396" i="7"/>
  <c r="AF395" i="7"/>
  <c r="AD397" i="10"/>
  <c r="AF396" i="10"/>
  <c r="AD396" i="8"/>
  <c r="AF395" i="8"/>
  <c r="AD396" i="9"/>
  <c r="AF395" i="9"/>
  <c r="AD395" i="2"/>
  <c r="AF394" i="2"/>
  <c r="AD395" i="1"/>
  <c r="AF394" i="1"/>
  <c r="AF394" i="5"/>
  <c r="AD395" i="5"/>
  <c r="AF394" i="6"/>
  <c r="AD395" i="6"/>
  <c r="AD396" i="11" l="1"/>
  <c r="AF395" i="11"/>
  <c r="AD396" i="6"/>
  <c r="AF395" i="6"/>
  <c r="AD396" i="5"/>
  <c r="AF395" i="5"/>
  <c r="AD396" i="1"/>
  <c r="AF395" i="1"/>
  <c r="AD396" i="2"/>
  <c r="AF395" i="2"/>
  <c r="AF396" i="9"/>
  <c r="AD397" i="9"/>
  <c r="AF396" i="8"/>
  <c r="AD397" i="8"/>
  <c r="AF397" i="10"/>
  <c r="AD398" i="10"/>
  <c r="AF396" i="7"/>
  <c r="AD397" i="7"/>
  <c r="AF396" i="11" l="1"/>
  <c r="AD397" i="11"/>
  <c r="AD398" i="7"/>
  <c r="AF397" i="7"/>
  <c r="AD399" i="10"/>
  <c r="AF398" i="10"/>
  <c r="AD398" i="8"/>
  <c r="AF397" i="8"/>
  <c r="AD398" i="9"/>
  <c r="AF397" i="9"/>
  <c r="AD397" i="2"/>
  <c r="AF396" i="2"/>
  <c r="AD397" i="1"/>
  <c r="AF396" i="1"/>
  <c r="AF396" i="5"/>
  <c r="AD397" i="5"/>
  <c r="AF396" i="6"/>
  <c r="AD397" i="6"/>
  <c r="AD398" i="11" l="1"/>
  <c r="AF397" i="11"/>
  <c r="AF397" i="5"/>
  <c r="AD398" i="5"/>
  <c r="AD398" i="6"/>
  <c r="AF397" i="6"/>
  <c r="AD398" i="1"/>
  <c r="AF397" i="1"/>
  <c r="AD398" i="2"/>
  <c r="AF397" i="2"/>
  <c r="AF398" i="9"/>
  <c r="AD399" i="9"/>
  <c r="AF398" i="8"/>
  <c r="AD399" i="8"/>
  <c r="AF399" i="10"/>
  <c r="AD400" i="10"/>
  <c r="AF398" i="7"/>
  <c r="AD399" i="7"/>
  <c r="AF398" i="11" l="1"/>
  <c r="AD399" i="11"/>
  <c r="AD400" i="7"/>
  <c r="AF399" i="7"/>
  <c r="AD401" i="10"/>
  <c r="AF400" i="10"/>
  <c r="AD400" i="8"/>
  <c r="AF399" i="8"/>
  <c r="AD400" i="9"/>
  <c r="AF399" i="9"/>
  <c r="AD399" i="5"/>
  <c r="AF398" i="5"/>
  <c r="AD399" i="2"/>
  <c r="AF398" i="2"/>
  <c r="AD399" i="1"/>
  <c r="AF398" i="1"/>
  <c r="AF398" i="6"/>
  <c r="AD399" i="6"/>
  <c r="AD400" i="11" l="1"/>
  <c r="AF399" i="11"/>
  <c r="AD400" i="6"/>
  <c r="AF399" i="6"/>
  <c r="AD400" i="1"/>
  <c r="AF399" i="1"/>
  <c r="AD400" i="2"/>
  <c r="AF399" i="2"/>
  <c r="AF399" i="5"/>
  <c r="AD400" i="5"/>
  <c r="AF400" i="9"/>
  <c r="AD401" i="9"/>
  <c r="AF400" i="8"/>
  <c r="AD401" i="8"/>
  <c r="AF401" i="10"/>
  <c r="AD402" i="10"/>
  <c r="AF400" i="7"/>
  <c r="AD401" i="7"/>
  <c r="AF400" i="11" l="1"/>
  <c r="AD401" i="11"/>
  <c r="AD402" i="7"/>
  <c r="AF401" i="7"/>
  <c r="AD403" i="10"/>
  <c r="AF402" i="10"/>
  <c r="AD402" i="8"/>
  <c r="AF401" i="8"/>
  <c r="AD402" i="9"/>
  <c r="AF401" i="9"/>
  <c r="AD401" i="5"/>
  <c r="AF400" i="5"/>
  <c r="AD401" i="2"/>
  <c r="AF400" i="2"/>
  <c r="AD401" i="1"/>
  <c r="AF400" i="1"/>
  <c r="AF400" i="6"/>
  <c r="AD401" i="6"/>
  <c r="AD402" i="11" l="1"/>
  <c r="AF401" i="11"/>
  <c r="AD402" i="6"/>
  <c r="AF401" i="6"/>
  <c r="AD402" i="1"/>
  <c r="AF401" i="1"/>
  <c r="AD402" i="2"/>
  <c r="AF401" i="2"/>
  <c r="AF401" i="5"/>
  <c r="AD402" i="5"/>
  <c r="AF402" i="9"/>
  <c r="AD403" i="9"/>
  <c r="AF402" i="8"/>
  <c r="AD403" i="8"/>
  <c r="AF403" i="10"/>
  <c r="AD404" i="10"/>
  <c r="AF402" i="7"/>
  <c r="AD403" i="7"/>
  <c r="AF402" i="11" l="1"/>
  <c r="AD403" i="11"/>
  <c r="AD404" i="7"/>
  <c r="AF403" i="7"/>
  <c r="AD405" i="10"/>
  <c r="AF404" i="10"/>
  <c r="AD404" i="8"/>
  <c r="AF403" i="8"/>
  <c r="AD404" i="9"/>
  <c r="AF403" i="9"/>
  <c r="AD403" i="5"/>
  <c r="AF402" i="5"/>
  <c r="AD403" i="2"/>
  <c r="AF402" i="2"/>
  <c r="AD403" i="1"/>
  <c r="AF402" i="1"/>
  <c r="AF402" i="6"/>
  <c r="AD403" i="6"/>
  <c r="AD404" i="11" l="1"/>
  <c r="AF403" i="11"/>
  <c r="AD404" i="6"/>
  <c r="AF403" i="6"/>
  <c r="AD404" i="1"/>
  <c r="AF403" i="1"/>
  <c r="AD404" i="2"/>
  <c r="AF403" i="2"/>
  <c r="AF403" i="5"/>
  <c r="AD404" i="5"/>
  <c r="AF404" i="9"/>
  <c r="AD405" i="9"/>
  <c r="AF404" i="8"/>
  <c r="AD405" i="8"/>
  <c r="AF405" i="10"/>
  <c r="AD406" i="10"/>
  <c r="AF404" i="7"/>
  <c r="AD405" i="7"/>
  <c r="AF404" i="11" l="1"/>
  <c r="AD405" i="11"/>
  <c r="AD406" i="7"/>
  <c r="AF405" i="7"/>
  <c r="AD407" i="10"/>
  <c r="AF406" i="10"/>
  <c r="AD406" i="8"/>
  <c r="AF405" i="8"/>
  <c r="AD406" i="9"/>
  <c r="AF405" i="9"/>
  <c r="AD405" i="5"/>
  <c r="AF404" i="5"/>
  <c r="AD405" i="2"/>
  <c r="AF404" i="2"/>
  <c r="AD405" i="1"/>
  <c r="AF404" i="1"/>
  <c r="AF404" i="6"/>
  <c r="AD405" i="6"/>
  <c r="AD406" i="11" l="1"/>
  <c r="AF405" i="11"/>
  <c r="AD406" i="6"/>
  <c r="AF405" i="6"/>
  <c r="AD406" i="1"/>
  <c r="AF405" i="1"/>
  <c r="AD406" i="2"/>
  <c r="AF405" i="2"/>
  <c r="AF405" i="5"/>
  <c r="AD406" i="5"/>
  <c r="AF406" i="9"/>
  <c r="AD407" i="9"/>
  <c r="AF406" i="8"/>
  <c r="AD407" i="8"/>
  <c r="AF407" i="10"/>
  <c r="AD408" i="10"/>
  <c r="AF406" i="7"/>
  <c r="AD407" i="7"/>
  <c r="AF406" i="11" l="1"/>
  <c r="AD407" i="11"/>
  <c r="AD408" i="7"/>
  <c r="AF407" i="7"/>
  <c r="AD409" i="10"/>
  <c r="AF408" i="10"/>
  <c r="AD408" i="8"/>
  <c r="AF407" i="8"/>
  <c r="AD408" i="9"/>
  <c r="AF407" i="9"/>
  <c r="AD407" i="5"/>
  <c r="AF406" i="5"/>
  <c r="AD407" i="2"/>
  <c r="AF406" i="2"/>
  <c r="AD407" i="1"/>
  <c r="AF406" i="1"/>
  <c r="AF406" i="6"/>
  <c r="AD407" i="6"/>
  <c r="AD408" i="11" l="1"/>
  <c r="AF407" i="11"/>
  <c r="AD408" i="6"/>
  <c r="AF407" i="6"/>
  <c r="AD408" i="1"/>
  <c r="AF407" i="1"/>
  <c r="AD408" i="2"/>
  <c r="AF407" i="2"/>
  <c r="AF407" i="5"/>
  <c r="AD408" i="5"/>
  <c r="AF408" i="9"/>
  <c r="AD409" i="9"/>
  <c r="AF408" i="8"/>
  <c r="AD409" i="8"/>
  <c r="AF409" i="10"/>
  <c r="AD410" i="10"/>
  <c r="AF408" i="7"/>
  <c r="AD409" i="7"/>
  <c r="AF408" i="11" l="1"/>
  <c r="AD409" i="11"/>
  <c r="AD410" i="7"/>
  <c r="AF409" i="7"/>
  <c r="AD411" i="10"/>
  <c r="AF410" i="10"/>
  <c r="AD410" i="8"/>
  <c r="AF409" i="8"/>
  <c r="AD410" i="9"/>
  <c r="AF409" i="9"/>
  <c r="AD409" i="5"/>
  <c r="AF408" i="5"/>
  <c r="AD409" i="2"/>
  <c r="AF408" i="2"/>
  <c r="AD409" i="1"/>
  <c r="AF408" i="1"/>
  <c r="AF408" i="6"/>
  <c r="AD409" i="6"/>
  <c r="AD410" i="11" l="1"/>
  <c r="AF409" i="11"/>
  <c r="AD410" i="6"/>
  <c r="AF409" i="6"/>
  <c r="AD410" i="1"/>
  <c r="AF409" i="1"/>
  <c r="AD410" i="2"/>
  <c r="AF409" i="2"/>
  <c r="AF409" i="5"/>
  <c r="AD410" i="5"/>
  <c r="AF410" i="9"/>
  <c r="AD411" i="9"/>
  <c r="AF410" i="8"/>
  <c r="AD411" i="8"/>
  <c r="AF411" i="10"/>
  <c r="AD412" i="10"/>
  <c r="AF410" i="7"/>
  <c r="AD411" i="7"/>
  <c r="AF410" i="11" l="1"/>
  <c r="AD411" i="11"/>
  <c r="AD412" i="7"/>
  <c r="AF411" i="7"/>
  <c r="AD413" i="10"/>
  <c r="AF412" i="10"/>
  <c r="AD412" i="8"/>
  <c r="AF411" i="8"/>
  <c r="AD412" i="9"/>
  <c r="AF411" i="9"/>
  <c r="AD411" i="5"/>
  <c r="AF410" i="5"/>
  <c r="AD411" i="2"/>
  <c r="AF410" i="2"/>
  <c r="AD411" i="1"/>
  <c r="AF410" i="1"/>
  <c r="AF410" i="6"/>
  <c r="AD411" i="6"/>
  <c r="AD412" i="11" l="1"/>
  <c r="AF411" i="11"/>
  <c r="AD412" i="6"/>
  <c r="AF411" i="6"/>
  <c r="AD412" i="1"/>
  <c r="AF411" i="1"/>
  <c r="AD412" i="2"/>
  <c r="AF411" i="2"/>
  <c r="AF411" i="5"/>
  <c r="AD412" i="5"/>
  <c r="AF412" i="9"/>
  <c r="AD413" i="9"/>
  <c r="AF412" i="8"/>
  <c r="AD413" i="8"/>
  <c r="AF413" i="10"/>
  <c r="AD414" i="10"/>
  <c r="AF412" i="7"/>
  <c r="AD413" i="7"/>
  <c r="AF412" i="11" l="1"/>
  <c r="AD413" i="11"/>
  <c r="AD414" i="7"/>
  <c r="AF413" i="7"/>
  <c r="AD415" i="10"/>
  <c r="AF414" i="10"/>
  <c r="AD414" i="8"/>
  <c r="AF413" i="8"/>
  <c r="AD414" i="9"/>
  <c r="AF413" i="9"/>
  <c r="AD413" i="5"/>
  <c r="AF412" i="5"/>
  <c r="AD413" i="2"/>
  <c r="AF412" i="2"/>
  <c r="AD413" i="1"/>
  <c r="AF412" i="1"/>
  <c r="AF412" i="6"/>
  <c r="AD413" i="6"/>
  <c r="AD414" i="11" l="1"/>
  <c r="AF413" i="11"/>
  <c r="AD414" i="6"/>
  <c r="AF413" i="6"/>
  <c r="AD414" i="1"/>
  <c r="AF413" i="1"/>
  <c r="AD414" i="2"/>
  <c r="AF413" i="2"/>
  <c r="AF413" i="5"/>
  <c r="AD414" i="5"/>
  <c r="AF414" i="9"/>
  <c r="AD415" i="9"/>
  <c r="AF414" i="8"/>
  <c r="AD415" i="8"/>
  <c r="AF415" i="10"/>
  <c r="AD416" i="10"/>
  <c r="AF414" i="7"/>
  <c r="AD415" i="7"/>
  <c r="AF414" i="11" l="1"/>
  <c r="AD415" i="11"/>
  <c r="AD416" i="7"/>
  <c r="AF415" i="7"/>
  <c r="AD417" i="10"/>
  <c r="AF416" i="10"/>
  <c r="AD416" i="8"/>
  <c r="AF415" i="8"/>
  <c r="AD416" i="9"/>
  <c r="AF415" i="9"/>
  <c r="AD415" i="5"/>
  <c r="AF414" i="5"/>
  <c r="AD415" i="2"/>
  <c r="AF414" i="2"/>
  <c r="AD415" i="1"/>
  <c r="AF414" i="1"/>
  <c r="AF414" i="6"/>
  <c r="AD415" i="6"/>
  <c r="AD416" i="11" l="1"/>
  <c r="AF415" i="11"/>
  <c r="AD416" i="6"/>
  <c r="AF415" i="6"/>
  <c r="AD416" i="1"/>
  <c r="AF415" i="1"/>
  <c r="AD416" i="2"/>
  <c r="AF415" i="2"/>
  <c r="AF415" i="5"/>
  <c r="AD416" i="5"/>
  <c r="AF416" i="9"/>
  <c r="AD417" i="9"/>
  <c r="AF416" i="8"/>
  <c r="AD417" i="8"/>
  <c r="AF417" i="10"/>
  <c r="AD418" i="10"/>
  <c r="AF416" i="7"/>
  <c r="AD417" i="7"/>
  <c r="AF416" i="11" l="1"/>
  <c r="AD417" i="11"/>
  <c r="AD418" i="7"/>
  <c r="AF417" i="7"/>
  <c r="AD419" i="10"/>
  <c r="AF418" i="10"/>
  <c r="AD418" i="8"/>
  <c r="AF417" i="8"/>
  <c r="AD418" i="9"/>
  <c r="AF417" i="9"/>
  <c r="AD417" i="5"/>
  <c r="AF416" i="5"/>
  <c r="AD417" i="2"/>
  <c r="AF416" i="2"/>
  <c r="AD417" i="1"/>
  <c r="AF416" i="1"/>
  <c r="AF416" i="6"/>
  <c r="AD417" i="6"/>
  <c r="AD418" i="11" l="1"/>
  <c r="AF417" i="11"/>
  <c r="AD418" i="6"/>
  <c r="AF417" i="6"/>
  <c r="AD418" i="1"/>
  <c r="AF417" i="1"/>
  <c r="AD418" i="2"/>
  <c r="AF417" i="2"/>
  <c r="AF417" i="5"/>
  <c r="AD418" i="5"/>
  <c r="AF418" i="9"/>
  <c r="AD419" i="9"/>
  <c r="AF418" i="8"/>
  <c r="AD419" i="8"/>
  <c r="AF419" i="10"/>
  <c r="AD420" i="10"/>
  <c r="AF418" i="7"/>
  <c r="AD419" i="7"/>
  <c r="AF418" i="11" l="1"/>
  <c r="AD419" i="11"/>
  <c r="AD420" i="7"/>
  <c r="AF419" i="7"/>
  <c r="AD421" i="10"/>
  <c r="AF420" i="10"/>
  <c r="AD420" i="8"/>
  <c r="AF419" i="8"/>
  <c r="AD420" i="9"/>
  <c r="AF419" i="9"/>
  <c r="AD419" i="5"/>
  <c r="AF418" i="5"/>
  <c r="AD419" i="2"/>
  <c r="AF418" i="2"/>
  <c r="AD419" i="1"/>
  <c r="AF418" i="1"/>
  <c r="AF418" i="6"/>
  <c r="AD419" i="6"/>
  <c r="AD420" i="11" l="1"/>
  <c r="AF419" i="11"/>
  <c r="AD420" i="6"/>
  <c r="AF419" i="6"/>
  <c r="AD420" i="1"/>
  <c r="AF419" i="1"/>
  <c r="AD420" i="2"/>
  <c r="AF419" i="2"/>
  <c r="AF419" i="5"/>
  <c r="AD420" i="5"/>
  <c r="AF420" i="9"/>
  <c r="AD421" i="9"/>
  <c r="AF420" i="8"/>
  <c r="AD421" i="8"/>
  <c r="AF421" i="10"/>
  <c r="AD422" i="10"/>
  <c r="AF420" i="7"/>
  <c r="AD421" i="7"/>
  <c r="AF420" i="11" l="1"/>
  <c r="AD421" i="11"/>
  <c r="AD422" i="7"/>
  <c r="AF421" i="7"/>
  <c r="AD423" i="10"/>
  <c r="AF422" i="10"/>
  <c r="AD422" i="8"/>
  <c r="AF421" i="8"/>
  <c r="AD422" i="9"/>
  <c r="AF421" i="9"/>
  <c r="AD421" i="5"/>
  <c r="AF420" i="5"/>
  <c r="AD421" i="2"/>
  <c r="AF420" i="2"/>
  <c r="AD421" i="1"/>
  <c r="AF420" i="1"/>
  <c r="AF420" i="6"/>
  <c r="AD421" i="6"/>
  <c r="AD422" i="11" l="1"/>
  <c r="AF421" i="11"/>
  <c r="AD422" i="6"/>
  <c r="AF421" i="6"/>
  <c r="AD422" i="1"/>
  <c r="AF421" i="1"/>
  <c r="AD422" i="2"/>
  <c r="AF421" i="2"/>
  <c r="AF421" i="5"/>
  <c r="AD422" i="5"/>
  <c r="AF422" i="9"/>
  <c r="AD423" i="9"/>
  <c r="AF422" i="8"/>
  <c r="AD423" i="8"/>
  <c r="AF423" i="10"/>
  <c r="AD424" i="10"/>
  <c r="AF422" i="7"/>
  <c r="AD423" i="7"/>
  <c r="AF422" i="11" l="1"/>
  <c r="AD423" i="11"/>
  <c r="AD424" i="7"/>
  <c r="AF423" i="7"/>
  <c r="AD425" i="10"/>
  <c r="AF424" i="10"/>
  <c r="AD424" i="8"/>
  <c r="AF423" i="8"/>
  <c r="AD424" i="9"/>
  <c r="AF423" i="9"/>
  <c r="AD423" i="5"/>
  <c r="AF422" i="5"/>
  <c r="AD423" i="2"/>
  <c r="AF422" i="2"/>
  <c r="AD423" i="1"/>
  <c r="AF422" i="1"/>
  <c r="AF422" i="6"/>
  <c r="AD423" i="6"/>
  <c r="AD424" i="11" l="1"/>
  <c r="AF423" i="11"/>
  <c r="AD424" i="6"/>
  <c r="AF423" i="6"/>
  <c r="AD424" i="1"/>
  <c r="AF423" i="1"/>
  <c r="AD424" i="2"/>
  <c r="AF423" i="2"/>
  <c r="AF423" i="5"/>
  <c r="AD424" i="5"/>
  <c r="AF424" i="9"/>
  <c r="AD425" i="9"/>
  <c r="AF424" i="8"/>
  <c r="AD425" i="8"/>
  <c r="AF425" i="10"/>
  <c r="AD426" i="10"/>
  <c r="AF424" i="7"/>
  <c r="AD425" i="7"/>
  <c r="AF424" i="11" l="1"/>
  <c r="AD425" i="11"/>
  <c r="AD426" i="7"/>
  <c r="AF425" i="7"/>
  <c r="AD427" i="10"/>
  <c r="AF426" i="10"/>
  <c r="AD426" i="8"/>
  <c r="AF425" i="8"/>
  <c r="AD426" i="9"/>
  <c r="AF425" i="9"/>
  <c r="AD425" i="5"/>
  <c r="AF424" i="5"/>
  <c r="AD425" i="2"/>
  <c r="AF424" i="2"/>
  <c r="AD425" i="1"/>
  <c r="AF424" i="1"/>
  <c r="AF424" i="6"/>
  <c r="AD425" i="6"/>
  <c r="AD426" i="11" l="1"/>
  <c r="AF425" i="11"/>
  <c r="AD426" i="6"/>
  <c r="AF425" i="6"/>
  <c r="AD426" i="1"/>
  <c r="AF425" i="1"/>
  <c r="AD426" i="2"/>
  <c r="AF425" i="2"/>
  <c r="AF425" i="5"/>
  <c r="AD426" i="5"/>
  <c r="AF426" i="9"/>
  <c r="AD427" i="9"/>
  <c r="AF426" i="8"/>
  <c r="AD427" i="8"/>
  <c r="AF427" i="10"/>
  <c r="AD428" i="10"/>
  <c r="AF426" i="7"/>
  <c r="AD427" i="7"/>
  <c r="AF426" i="11" l="1"/>
  <c r="AD427" i="11"/>
  <c r="AD428" i="7"/>
  <c r="AF427" i="7"/>
  <c r="AD429" i="10"/>
  <c r="AF428" i="10"/>
  <c r="AD428" i="8"/>
  <c r="AF427" i="8"/>
  <c r="AD428" i="9"/>
  <c r="AF427" i="9"/>
  <c r="AD427" i="5"/>
  <c r="AF426" i="5"/>
  <c r="AD427" i="2"/>
  <c r="AF426" i="2"/>
  <c r="AD427" i="1"/>
  <c r="AF426" i="1"/>
  <c r="AF426" i="6"/>
  <c r="AD427" i="6"/>
  <c r="AD428" i="11" l="1"/>
  <c r="AF427" i="11"/>
  <c r="AD428" i="6"/>
  <c r="AF427" i="6"/>
  <c r="AD428" i="1"/>
  <c r="AF427" i="1"/>
  <c r="AD428" i="2"/>
  <c r="AF427" i="2"/>
  <c r="AF427" i="5"/>
  <c r="AD428" i="5"/>
  <c r="AF428" i="9"/>
  <c r="AD429" i="9"/>
  <c r="AF428" i="8"/>
  <c r="AD429" i="8"/>
  <c r="AF429" i="10"/>
  <c r="AD430" i="10"/>
  <c r="AF430" i="10" s="1"/>
  <c r="AF428" i="7"/>
  <c r="AD429" i="7"/>
  <c r="AF428" i="11" l="1"/>
  <c r="AD429" i="11"/>
  <c r="AD430" i="7"/>
  <c r="AF430" i="7" s="1"/>
  <c r="AF429" i="7"/>
  <c r="AD430" i="8"/>
  <c r="AF429" i="8"/>
  <c r="AD430" i="9"/>
  <c r="AF430" i="9" s="1"/>
  <c r="AF429" i="9"/>
  <c r="AD429" i="5"/>
  <c r="AF428" i="5"/>
  <c r="AD429" i="2"/>
  <c r="AF428" i="2"/>
  <c r="AD429" i="1"/>
  <c r="AF428" i="1"/>
  <c r="AF428" i="6"/>
  <c r="AD429" i="6"/>
  <c r="AD430" i="11" l="1"/>
  <c r="AF430" i="11" s="1"/>
  <c r="AF429" i="11"/>
  <c r="AD430" i="6"/>
  <c r="AF430" i="6" s="1"/>
  <c r="AF429" i="6"/>
  <c r="AD430" i="1"/>
  <c r="AF430" i="1" s="1"/>
  <c r="AF429" i="1"/>
  <c r="AD430" i="2"/>
  <c r="AF429" i="2"/>
  <c r="AF429" i="5"/>
  <c r="AD430" i="5"/>
  <c r="AF430" i="5" s="1"/>
  <c r="AF430" i="8"/>
  <c r="AD431" i="8"/>
  <c r="AF431" i="8" s="1"/>
  <c r="AD431" i="2" l="1"/>
  <c r="AF431" i="2" s="1"/>
  <c r="AF430" i="2"/>
</calcChain>
</file>

<file path=xl/sharedStrings.xml><?xml version="1.0" encoding="utf-8"?>
<sst xmlns="http://schemas.openxmlformats.org/spreadsheetml/2006/main" count="2844" uniqueCount="111">
  <si>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</si>
  <si>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</si>
  <si>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</si>
  <si>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</si>
  <si>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</si>
  <si>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</si>
  <si>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</si>
  <si>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</si>
  <si>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</si>
  <si>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</si>
  <si>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</si>
  <si>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</si>
  <si>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Max daily</t>
  </si>
  <si>
    <t>Missing days</t>
  </si>
  <si>
    <t>Minimum</t>
  </si>
  <si>
    <t>Maximum</t>
  </si>
  <si>
    <t>Data</t>
  </si>
  <si>
    <t>missing</t>
  </si>
  <si>
    <t>Annual mean</t>
  </si>
  <si>
    <t>Limit of missing data for calculation of statistics:</t>
  </si>
  <si>
    <t>Tanggal</t>
  </si>
  <si>
    <t>Mei</t>
  </si>
  <si>
    <t>Ags</t>
  </si>
  <si>
    <t>Okt</t>
  </si>
  <si>
    <t>Nop</t>
  </si>
  <si>
    <t>Des</t>
  </si>
  <si>
    <t>Tahun</t>
  </si>
  <si>
    <t>Catatan :</t>
  </si>
  <si>
    <t>hari</t>
  </si>
  <si>
    <t>Jml. data kosong</t>
  </si>
  <si>
    <t>Tampilan grafik debit harian negatif berarti pada tanggal tersebut tidak ada data debit harian</t>
  </si>
  <si>
    <t>Bilamana tidak ada ada data tulis : tad</t>
  </si>
  <si>
    <t>1-15</t>
  </si>
  <si>
    <t>15-31</t>
  </si>
  <si>
    <t>days in a half monthly</t>
  </si>
  <si>
    <t>Rerata (1-15)</t>
  </si>
  <si>
    <t>Rerata bulanan</t>
  </si>
  <si>
    <t>Perhitungan statistik tidak dilakukan bilamana jumlah data kosong dalam setengah bulan &gt;</t>
  </si>
  <si>
    <t>Rerata (16-31)</t>
  </si>
  <si>
    <t>Perhitungan statistik tidak dilakukan bilamana jumlah data kosong dalam setengah bulan  &gt;</t>
  </si>
  <si>
    <t>River</t>
  </si>
  <si>
    <t>No In Database</t>
  </si>
  <si>
    <t>Peb</t>
  </si>
  <si>
    <t>April</t>
  </si>
  <si>
    <t>Maret</t>
  </si>
  <si>
    <t>Pebruari</t>
  </si>
  <si>
    <t>Januari</t>
  </si>
  <si>
    <t>Desember</t>
  </si>
  <si>
    <t>Nopember</t>
  </si>
  <si>
    <t>Oktober</t>
  </si>
  <si>
    <t>September</t>
  </si>
  <si>
    <t>Agustus</t>
  </si>
  <si>
    <t>Juni</t>
  </si>
  <si>
    <t>Juli</t>
  </si>
  <si>
    <t>Jan-1</t>
  </si>
  <si>
    <t>Jan-2</t>
  </si>
  <si>
    <t>Mar-1</t>
  </si>
  <si>
    <t>Mar-2</t>
  </si>
  <si>
    <t>Apr-1</t>
  </si>
  <si>
    <t>Apr-2</t>
  </si>
  <si>
    <t>Mei-1</t>
  </si>
  <si>
    <t>Mei-2</t>
  </si>
  <si>
    <t>Jun-1</t>
  </si>
  <si>
    <t>Jun-2</t>
  </si>
  <si>
    <t>Jul-1</t>
  </si>
  <si>
    <t>Jul-2</t>
  </si>
  <si>
    <t>Ags-1</t>
  </si>
  <si>
    <t>Ags-2</t>
  </si>
  <si>
    <t>Sep-1</t>
  </si>
  <si>
    <t>Sep-2</t>
  </si>
  <si>
    <t>Okt-1</t>
  </si>
  <si>
    <t>Okt-2</t>
  </si>
  <si>
    <t>Nop-1</t>
  </si>
  <si>
    <t>Nop-2</t>
  </si>
  <si>
    <t>Des-1</t>
  </si>
  <si>
    <t>Des-2</t>
  </si>
  <si>
    <t>Max</t>
  </si>
  <si>
    <t>Rerata</t>
  </si>
  <si>
    <t>Min</t>
  </si>
  <si>
    <t>Peb-1</t>
  </si>
  <si>
    <t>Peb-2</t>
  </si>
  <si>
    <t>CA</t>
  </si>
  <si>
    <t>mm</t>
  </si>
  <si>
    <t>Tahunan</t>
  </si>
  <si>
    <t>(mm)</t>
  </si>
  <si>
    <t>(m3/s)</t>
  </si>
  <si>
    <t>days</t>
  </si>
  <si>
    <t>Nama Stasiun</t>
  </si>
  <si>
    <t>Lintang Selatan</t>
  </si>
  <si>
    <t>Bujur Timur</t>
  </si>
  <si>
    <r>
      <t>km</t>
    </r>
    <r>
      <rPr>
        <vertAlign val="superscript"/>
        <sz val="10"/>
        <rFont val="Arial"/>
        <family val="2"/>
      </rPr>
      <t>2</t>
    </r>
  </si>
  <si>
    <t>Sungai</t>
  </si>
  <si>
    <t>Nama stasiun</t>
  </si>
  <si>
    <r>
      <t>km</t>
    </r>
    <r>
      <rPr>
        <vertAlign val="superscript"/>
        <sz val="10"/>
        <rFont val="Times New Roman"/>
        <family val="1"/>
      </rPr>
      <t>2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</si>
  <si>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/s</t>
    </r>
  </si>
  <si>
    <r>
      <t>(m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>/s)</t>
    </r>
  </si>
  <si>
    <t>Persamaan Garis Lengkung Debit</t>
  </si>
  <si>
    <t xml:space="preserve">(H - </t>
  </si>
  <si>
    <t>) ^</t>
  </si>
  <si>
    <t>untuk H &gt;</t>
  </si>
  <si>
    <t>m  , Q =</t>
  </si>
  <si>
    <t>Muka Air Harian rata-rata (m)</t>
  </si>
  <si>
    <r>
      <t>Debit Harian (m</t>
    </r>
    <r>
      <rPr>
        <b/>
        <vertAlign val="superscript"/>
        <sz val="12"/>
        <rFont val="Times New Roman"/>
        <family val="1"/>
      </rPr>
      <t>3</t>
    </r>
    <r>
      <rPr>
        <b/>
        <sz val="12"/>
        <rFont val="Times New Roman"/>
        <family val="1"/>
      </rPr>
      <t>/det)</t>
    </r>
  </si>
  <si>
    <r>
      <t>Debit Sungai (m</t>
    </r>
    <r>
      <rPr>
        <b/>
        <vertAlign val="superscript"/>
        <sz val="12"/>
        <rFont val="Times New Roman"/>
        <family val="1"/>
      </rPr>
      <t>3</t>
    </r>
    <r>
      <rPr>
        <b/>
        <sz val="12"/>
        <rFont val="Times New Roman"/>
        <family val="1"/>
      </rPr>
      <t>/det)</t>
    </r>
  </si>
  <si>
    <r>
      <t>km</t>
    </r>
    <r>
      <rPr>
        <vertAlign val="superscript"/>
        <sz val="8"/>
        <rFont val="Arial"/>
        <family val="2"/>
      </rPr>
      <t>2</t>
    </r>
  </si>
  <si>
    <t>tad</t>
  </si>
  <si>
    <t>untuk H &lt;</t>
  </si>
  <si>
    <t>Rogodono</t>
  </si>
  <si>
    <t>Jatinegara</t>
  </si>
  <si>
    <t>-7,64158</t>
  </si>
  <si>
    <t>109.29.518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</si>
</sst>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"/>
  </numFmts>
  <fonts count="17" x14ac:knownFonts="1"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vertAlign val="superscript"/>
      <sz val="10"/>
      <name val="Arial"/>
      <family val="2"/>
    </font>
    <font>
      <vertAlign val="superscript"/>
      <sz val="10"/>
      <name val="Times New Roman"/>
      <family val="1"/>
    </font>
    <font>
      <b/>
      <sz val="8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1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14" fontId="0" fillId="0" borderId="0" xfId="0" applyNumberFormat="1"/>
    <xf numFmtId="16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 applyProtection="1">
      <alignment horizontal="right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0" fillId="0" borderId="4" xfId="0" applyBorder="1"/>
    <xf numFmtId="0" fontId="0" fillId="0" borderId="5" xfId="0" applyBorder="1"/>
    <xf numFmtId="2" fontId="0" fillId="0" borderId="1" xfId="0" applyNumberFormat="1" applyBorder="1"/>
    <xf numFmtId="0" fontId="0" fillId="0" borderId="6" xfId="0" applyBorder="1"/>
    <xf numFmtId="0" fontId="0" fillId="0" borderId="7" xfId="0" applyBorder="1"/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quotePrefix="1"/>
    <xf numFmtId="0" fontId="1" fillId="0" borderId="0" xfId="0" applyFont="1" applyAlignment="1">
      <alignment horizontal="center"/>
    </xf>
    <xf numFmtId="0" fontId="2" fillId="0" borderId="6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7" xfId="0" applyFont="1" applyBorder="1"/>
    <xf numFmtId="0" fontId="2" fillId="0" borderId="0" xfId="0" applyFont="1"/>
    <xf numFmtId="2" fontId="0" fillId="0" borderId="0" xfId="0" applyNumberFormat="1"/>
    <xf numFmtId="1" fontId="0" fillId="0" borderId="0" xfId="0" applyNumberFormat="1" applyBorder="1"/>
    <xf numFmtId="1" fontId="0" fillId="0" borderId="3" xfId="0" applyNumberFormat="1" applyBorder="1"/>
    <xf numFmtId="1" fontId="0" fillId="0" borderId="0" xfId="0" applyNumberFormat="1"/>
    <xf numFmtId="0" fontId="5" fillId="0" borderId="0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8" fillId="0" borderId="6" xfId="0" applyFont="1" applyBorder="1"/>
    <xf numFmtId="0" fontId="8" fillId="0" borderId="8" xfId="0" applyFont="1" applyBorder="1"/>
    <xf numFmtId="0" fontId="8" fillId="0" borderId="5" xfId="0" applyFont="1" applyBorder="1"/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7" xfId="0" applyFont="1" applyBorder="1"/>
    <xf numFmtId="0" fontId="8" fillId="0" borderId="3" xfId="0" applyFont="1" applyBorder="1"/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" fontId="8" fillId="0" borderId="6" xfId="0" applyNumberFormat="1" applyFont="1" applyBorder="1"/>
    <xf numFmtId="1" fontId="8" fillId="0" borderId="8" xfId="0" applyNumberFormat="1" applyFont="1" applyBorder="1"/>
    <xf numFmtId="1" fontId="8" fillId="0" borderId="2" xfId="0" applyNumberFormat="1" applyFont="1" applyBorder="1"/>
    <xf numFmtId="1" fontId="8" fillId="0" borderId="5" xfId="0" applyNumberFormat="1" applyFont="1" applyBorder="1"/>
    <xf numFmtId="1" fontId="8" fillId="0" borderId="0" xfId="0" applyNumberFormat="1" applyFont="1" applyBorder="1"/>
    <xf numFmtId="1" fontId="8" fillId="0" borderId="1" xfId="0" applyNumberFormat="1" applyFont="1" applyBorder="1"/>
    <xf numFmtId="1" fontId="8" fillId="0" borderId="7" xfId="0" applyNumberFormat="1" applyFont="1" applyBorder="1"/>
    <xf numFmtId="1" fontId="8" fillId="0" borderId="3" xfId="0" applyNumberFormat="1" applyFont="1" applyBorder="1"/>
    <xf numFmtId="1" fontId="8" fillId="0" borderId="4" xfId="0" applyNumberFormat="1" applyFont="1" applyBorder="1"/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" fontId="8" fillId="0" borderId="9" xfId="0" quotePrefix="1" applyNumberFormat="1" applyFont="1" applyBorder="1" applyAlignment="1">
      <alignment horizontal="center"/>
    </xf>
    <xf numFmtId="16" fontId="8" fillId="0" borderId="10" xfId="0" quotePrefix="1" applyNumberFormat="1" applyFont="1" applyBorder="1" applyAlignment="1">
      <alignment horizontal="center"/>
    </xf>
    <xf numFmtId="16" fontId="8" fillId="0" borderId="9" xfId="0" applyNumberFormat="1" applyFont="1" applyBorder="1" applyAlignment="1">
      <alignment horizontal="center"/>
    </xf>
    <xf numFmtId="16" fontId="8" fillId="0" borderId="10" xfId="0" applyNumberFormat="1" applyFont="1" applyBorder="1" applyAlignment="1">
      <alignment horizontal="center"/>
    </xf>
    <xf numFmtId="0" fontId="8" fillId="0" borderId="11" xfId="0" applyFont="1" applyBorder="1"/>
    <xf numFmtId="0" fontId="8" fillId="0" borderId="6" xfId="0" applyFont="1" applyFill="1" applyBorder="1"/>
    <xf numFmtId="178" fontId="8" fillId="0" borderId="6" xfId="0" applyNumberFormat="1" applyFont="1" applyBorder="1"/>
    <xf numFmtId="178" fontId="8" fillId="0" borderId="8" xfId="0" applyNumberFormat="1" applyFont="1" applyBorder="1"/>
    <xf numFmtId="178" fontId="8" fillId="0" borderId="2" xfId="0" applyNumberFormat="1" applyFont="1" applyBorder="1"/>
    <xf numFmtId="178" fontId="8" fillId="0" borderId="5" xfId="0" applyNumberFormat="1" applyFont="1" applyBorder="1"/>
    <xf numFmtId="178" fontId="8" fillId="0" borderId="0" xfId="0" applyNumberFormat="1" applyFont="1" applyBorder="1"/>
    <xf numFmtId="178" fontId="8" fillId="0" borderId="1" xfId="0" applyNumberFormat="1" applyFont="1" applyBorder="1"/>
    <xf numFmtId="178" fontId="8" fillId="0" borderId="7" xfId="0" applyNumberFormat="1" applyFont="1" applyBorder="1"/>
    <xf numFmtId="178" fontId="8" fillId="0" borderId="3" xfId="0" applyNumberFormat="1" applyFont="1" applyBorder="1"/>
    <xf numFmtId="178" fontId="8" fillId="0" borderId="4" xfId="0" applyNumberFormat="1" applyFont="1" applyBorder="1"/>
    <xf numFmtId="1" fontId="0" fillId="0" borderId="0" xfId="0" applyNumberFormat="1" applyBorder="1" applyAlignment="1">
      <alignment horizontal="right"/>
    </xf>
    <xf numFmtId="0" fontId="0" fillId="0" borderId="8" xfId="0" applyBorder="1"/>
    <xf numFmtId="1" fontId="0" fillId="0" borderId="8" xfId="0" applyNumberFormat="1" applyBorder="1" applyAlignment="1">
      <alignment horizontal="right"/>
    </xf>
    <xf numFmtId="178" fontId="0" fillId="0" borderId="0" xfId="0" applyNumberFormat="1" applyBorder="1" applyAlignment="1" applyProtection="1">
      <alignment horizontal="right"/>
      <protection locked="0"/>
    </xf>
    <xf numFmtId="178" fontId="0" fillId="0" borderId="1" xfId="0" applyNumberFormat="1" applyBorder="1" applyAlignment="1" applyProtection="1">
      <alignment horizontal="right"/>
      <protection locked="0"/>
    </xf>
    <xf numFmtId="178" fontId="0" fillId="0" borderId="10" xfId="0" applyNumberFormat="1" applyBorder="1" applyAlignment="1" applyProtection="1">
      <alignment horizontal="right"/>
      <protection locked="0"/>
    </xf>
    <xf numFmtId="178" fontId="0" fillId="0" borderId="12" xfId="0" applyNumberFormat="1" applyBorder="1" applyAlignment="1" applyProtection="1">
      <alignment horizontal="right"/>
      <protection locked="0"/>
    </xf>
    <xf numFmtId="178" fontId="0" fillId="2" borderId="0" xfId="0" applyNumberFormat="1" applyFill="1" applyBorder="1" applyAlignment="1" applyProtection="1">
      <alignment horizontal="right"/>
    </xf>
    <xf numFmtId="178" fontId="0" fillId="0" borderId="0" xfId="0" applyNumberFormat="1" applyBorder="1"/>
    <xf numFmtId="178" fontId="0" fillId="0" borderId="1" xfId="0" applyNumberFormat="1" applyBorder="1"/>
    <xf numFmtId="178" fontId="0" fillId="0" borderId="13" xfId="0" applyNumberFormat="1" applyBorder="1" applyAlignment="1" applyProtection="1">
      <alignment horizontal="right"/>
      <protection locked="0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/>
    <xf numFmtId="0" fontId="8" fillId="0" borderId="2" xfId="0" applyFont="1" applyBorder="1"/>
    <xf numFmtId="0" fontId="8" fillId="0" borderId="4" xfId="0" applyFont="1" applyBorder="1"/>
    <xf numFmtId="0" fontId="8" fillId="0" borderId="0" xfId="0" applyFont="1" applyAlignment="1">
      <alignment horizontal="center"/>
    </xf>
    <xf numFmtId="16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Border="1" applyAlignment="1">
      <alignment horizontal="left"/>
    </xf>
    <xf numFmtId="178" fontId="0" fillId="0" borderId="0" xfId="0" applyNumberFormat="1"/>
    <xf numFmtId="16" fontId="8" fillId="0" borderId="10" xfId="0" quotePrefix="1" applyNumberFormat="1" applyFont="1" applyBorder="1" applyAlignment="1">
      <alignment horizontal="right"/>
    </xf>
    <xf numFmtId="16" fontId="8" fillId="0" borderId="10" xfId="0" applyNumberFormat="1" applyFont="1" applyBorder="1" applyAlignment="1">
      <alignment horizontal="right"/>
    </xf>
    <xf numFmtId="16" fontId="8" fillId="0" borderId="18" xfId="0" applyNumberFormat="1" applyFont="1" applyBorder="1" applyAlignment="1">
      <alignment horizontal="center"/>
    </xf>
    <xf numFmtId="16" fontId="8" fillId="0" borderId="19" xfId="0" applyNumberFormat="1" applyFont="1" applyBorder="1" applyAlignment="1">
      <alignment horizontal="center"/>
    </xf>
    <xf numFmtId="178" fontId="8" fillId="0" borderId="20" xfId="0" applyNumberFormat="1" applyFont="1" applyBorder="1"/>
    <xf numFmtId="178" fontId="8" fillId="0" borderId="21" xfId="0" applyNumberFormat="1" applyFont="1" applyBorder="1"/>
    <xf numFmtId="178" fontId="8" fillId="0" borderId="22" xfId="0" applyNumberFormat="1" applyFont="1" applyBorder="1"/>
    <xf numFmtId="178" fontId="8" fillId="0" borderId="23" xfId="0" applyNumberFormat="1" applyFont="1" applyBorder="1"/>
    <xf numFmtId="178" fontId="8" fillId="0" borderId="24" xfId="0" applyNumberFormat="1" applyFont="1" applyBorder="1"/>
    <xf numFmtId="178" fontId="8" fillId="0" borderId="25" xfId="0" applyNumberFormat="1" applyFont="1" applyBorder="1"/>
    <xf numFmtId="16" fontId="8" fillId="0" borderId="18" xfId="0" quotePrefix="1" applyNumberFormat="1" applyFont="1" applyBorder="1" applyAlignment="1">
      <alignment horizontal="center"/>
    </xf>
    <xf numFmtId="16" fontId="8" fillId="0" borderId="19" xfId="0" quotePrefix="1" applyNumberFormat="1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/>
    <xf numFmtId="0" fontId="2" fillId="0" borderId="26" xfId="0" applyFont="1" applyBorder="1"/>
    <xf numFmtId="0" fontId="12" fillId="0" borderId="8" xfId="0" applyFont="1" applyBorder="1" applyAlignment="1">
      <alignment horizontal="left"/>
    </xf>
    <xf numFmtId="0" fontId="12" fillId="0" borderId="8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6" xfId="0" applyFont="1" applyBorder="1"/>
    <xf numFmtId="0" fontId="8" fillId="0" borderId="14" xfId="0" applyFont="1" applyBorder="1"/>
    <xf numFmtId="0" fontId="8" fillId="0" borderId="27" xfId="0" applyFont="1" applyBorder="1"/>
    <xf numFmtId="0" fontId="8" fillId="0" borderId="15" xfId="0" applyFont="1" applyBorder="1"/>
    <xf numFmtId="0" fontId="9" fillId="0" borderId="8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right"/>
    </xf>
    <xf numFmtId="0" fontId="9" fillId="0" borderId="0" xfId="0" applyFont="1"/>
    <xf numFmtId="0" fontId="8" fillId="0" borderId="5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3" xfId="0" applyFont="1" applyBorder="1" applyAlignment="1">
      <alignment horizontal="right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right"/>
    </xf>
    <xf numFmtId="0" fontId="13" fillId="0" borderId="7" xfId="0" applyFont="1" applyBorder="1"/>
    <xf numFmtId="178" fontId="8" fillId="0" borderId="20" xfId="0" applyNumberFormat="1" applyFont="1" applyBorder="1" applyAlignment="1" applyProtection="1">
      <alignment horizontal="right"/>
      <protection locked="0"/>
    </xf>
    <xf numFmtId="178" fontId="8" fillId="0" borderId="8" xfId="0" applyNumberFormat="1" applyFont="1" applyBorder="1" applyAlignment="1" applyProtection="1">
      <alignment horizontal="right"/>
      <protection locked="0"/>
    </xf>
    <xf numFmtId="178" fontId="8" fillId="0" borderId="2" xfId="0" applyNumberFormat="1" applyFont="1" applyBorder="1" applyAlignment="1" applyProtection="1">
      <alignment horizontal="right"/>
      <protection locked="0"/>
    </xf>
    <xf numFmtId="178" fontId="8" fillId="0" borderId="22" xfId="0" applyNumberFormat="1" applyFont="1" applyBorder="1" applyAlignment="1" applyProtection="1">
      <alignment horizontal="right"/>
      <protection locked="0"/>
    </xf>
    <xf numFmtId="178" fontId="8" fillId="0" borderId="0" xfId="0" applyNumberFormat="1" applyFont="1" applyBorder="1" applyAlignment="1" applyProtection="1">
      <alignment horizontal="right"/>
      <protection locked="0"/>
    </xf>
    <xf numFmtId="178" fontId="8" fillId="0" borderId="1" xfId="0" applyNumberFormat="1" applyFont="1" applyBorder="1" applyAlignment="1" applyProtection="1">
      <alignment horizontal="right"/>
      <protection locked="0"/>
    </xf>
    <xf numFmtId="178" fontId="8" fillId="0" borderId="18" xfId="0" applyNumberFormat="1" applyFont="1" applyBorder="1" applyAlignment="1" applyProtection="1">
      <alignment horizontal="right"/>
      <protection locked="0"/>
    </xf>
    <xf numFmtId="178" fontId="8" fillId="0" borderId="10" xfId="0" applyNumberFormat="1" applyFont="1" applyBorder="1" applyAlignment="1" applyProtection="1">
      <alignment horizontal="right"/>
      <protection locked="0"/>
    </xf>
    <xf numFmtId="178" fontId="8" fillId="0" borderId="12" xfId="0" applyNumberFormat="1" applyFont="1" applyBorder="1" applyAlignment="1" applyProtection="1">
      <alignment horizontal="right"/>
      <protection locked="0"/>
    </xf>
    <xf numFmtId="178" fontId="8" fillId="2" borderId="0" xfId="0" applyNumberFormat="1" applyFont="1" applyFill="1" applyBorder="1" applyAlignment="1" applyProtection="1">
      <alignment horizontal="right"/>
      <protection locked="0"/>
    </xf>
    <xf numFmtId="178" fontId="8" fillId="0" borderId="28" xfId="0" applyNumberFormat="1" applyFont="1" applyBorder="1" applyAlignment="1" applyProtection="1">
      <alignment horizontal="right"/>
      <protection locked="0"/>
    </xf>
    <xf numFmtId="178" fontId="8" fillId="0" borderId="13" xfId="0" applyNumberFormat="1" applyFont="1" applyBorder="1" applyAlignment="1" applyProtection="1">
      <alignment horizontal="right"/>
      <protection locked="0"/>
    </xf>
    <xf numFmtId="178" fontId="8" fillId="0" borderId="29" xfId="0" applyNumberFormat="1" applyFont="1" applyBorder="1" applyAlignment="1" applyProtection="1">
      <alignment horizontal="right"/>
      <protection locked="0"/>
    </xf>
    <xf numFmtId="0" fontId="14" fillId="0" borderId="0" xfId="0" applyFont="1"/>
    <xf numFmtId="0" fontId="14" fillId="0" borderId="5" xfId="0" applyFont="1" applyBorder="1" applyAlignment="1">
      <alignment horizontal="left"/>
    </xf>
    <xf numFmtId="0" fontId="14" fillId="0" borderId="0" xfId="0" applyFont="1" applyBorder="1"/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3" xfId="0" applyFont="1" applyBorder="1"/>
    <xf numFmtId="0" fontId="14" fillId="0" borderId="0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/>
    <xf numFmtId="0" fontId="14" fillId="0" borderId="1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4" xfId="0" applyFont="1" applyBorder="1"/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6" xfId="0" applyFont="1" applyBorder="1"/>
    <xf numFmtId="178" fontId="14" fillId="0" borderId="0" xfId="0" applyNumberFormat="1" applyFont="1" applyBorder="1"/>
    <xf numFmtId="178" fontId="14" fillId="0" borderId="1" xfId="0" applyNumberFormat="1" applyFont="1" applyBorder="1"/>
    <xf numFmtId="0" fontId="14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14" fillId="3" borderId="0" xfId="0" applyFont="1" applyFill="1" applyAlignment="1" applyProtection="1">
      <alignment horizontal="center"/>
      <protection locked="0"/>
    </xf>
    <xf numFmtId="178" fontId="0" fillId="0" borderId="20" xfId="0" applyNumberFormat="1" applyBorder="1" applyAlignment="1" applyProtection="1">
      <alignment horizontal="right"/>
      <protection locked="0"/>
    </xf>
    <xf numFmtId="178" fontId="0" fillId="0" borderId="8" xfId="0" applyNumberFormat="1" applyBorder="1" applyAlignment="1" applyProtection="1">
      <alignment horizontal="right"/>
      <protection locked="0"/>
    </xf>
    <xf numFmtId="178" fontId="0" fillId="0" borderId="2" xfId="0" applyNumberFormat="1" applyBorder="1" applyAlignment="1" applyProtection="1">
      <alignment horizontal="right"/>
      <protection locked="0"/>
    </xf>
    <xf numFmtId="178" fontId="0" fillId="0" borderId="22" xfId="0" applyNumberFormat="1" applyBorder="1" applyAlignment="1" applyProtection="1">
      <alignment horizontal="right"/>
      <protection locked="0"/>
    </xf>
    <xf numFmtId="178" fontId="0" fillId="0" borderId="28" xfId="0" applyNumberFormat="1" applyBorder="1" applyAlignment="1" applyProtection="1">
      <alignment horizontal="right"/>
      <protection locked="0"/>
    </xf>
    <xf numFmtId="178" fontId="0" fillId="0" borderId="29" xfId="0" applyNumberFormat="1" applyBorder="1" applyAlignment="1" applyProtection="1">
      <alignment horizontal="right"/>
      <protection locked="0"/>
    </xf>
    <xf numFmtId="178" fontId="0" fillId="0" borderId="18" xfId="0" applyNumberFormat="1" applyBorder="1" applyAlignment="1" applyProtection="1">
      <alignment horizontal="right"/>
      <protection locked="0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0" fillId="0" borderId="0" xfId="0" applyNumberFormat="1" applyFill="1" applyBorder="1" applyAlignment="1">
      <alignment horizontal="right"/>
    </xf>
    <xf numFmtId="178" fontId="0" fillId="0" borderId="8" xfId="0" applyNumberFormat="1" applyBorder="1" applyAlignment="1">
      <alignment horizontal="right"/>
    </xf>
    <xf numFmtId="178" fontId="0" fillId="0" borderId="0" xfId="0" applyNumberFormat="1" applyBorder="1" applyAlignment="1">
      <alignment horizontal="right"/>
    </xf>
    <xf numFmtId="178" fontId="0" fillId="0" borderId="13" xfId="0" applyNumberFormat="1" applyBorder="1" applyAlignment="1">
      <alignment horizontal="right"/>
    </xf>
    <xf numFmtId="178" fontId="0" fillId="0" borderId="10" xfId="0" applyNumberFormat="1" applyBorder="1" applyAlignment="1">
      <alignment horizontal="right"/>
    </xf>
    <xf numFmtId="1" fontId="0" fillId="0" borderId="13" xfId="0" applyNumberFormat="1" applyBorder="1" applyAlignment="1">
      <alignment horizontal="right"/>
    </xf>
    <xf numFmtId="1" fontId="0" fillId="0" borderId="3" xfId="0" applyNumberFormat="1" applyBorder="1" applyAlignment="1">
      <alignment horizontal="right"/>
    </xf>
    <xf numFmtId="178" fontId="0" fillId="0" borderId="2" xfId="0" applyNumberFormat="1" applyBorder="1" applyAlignment="1">
      <alignment horizontal="right"/>
    </xf>
    <xf numFmtId="178" fontId="0" fillId="0" borderId="1" xfId="0" applyNumberFormat="1" applyBorder="1" applyAlignment="1">
      <alignment horizontal="right"/>
    </xf>
    <xf numFmtId="178" fontId="0" fillId="0" borderId="29" xfId="0" applyNumberFormat="1" applyBorder="1" applyAlignment="1">
      <alignment horizontal="right"/>
    </xf>
    <xf numFmtId="178" fontId="0" fillId="0" borderId="12" xfId="0" applyNumberFormat="1" applyBorder="1" applyAlignment="1">
      <alignment horizontal="right"/>
    </xf>
    <xf numFmtId="1" fontId="0" fillId="0" borderId="29" xfId="0" applyNumberFormat="1" applyBorder="1" applyAlignment="1">
      <alignment horizontal="right"/>
    </xf>
    <xf numFmtId="1" fontId="0" fillId="0" borderId="4" xfId="0" applyNumberFormat="1" applyBorder="1" applyAlignment="1">
      <alignment horizontal="right"/>
    </xf>
    <xf numFmtId="0" fontId="12" fillId="0" borderId="6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2" fontId="0" fillId="0" borderId="20" xfId="0" applyNumberFormat="1" applyBorder="1" applyAlignment="1" applyProtection="1">
      <alignment horizontal="right"/>
      <protection locked="0"/>
    </xf>
    <xf numFmtId="2" fontId="0" fillId="0" borderId="8" xfId="0" applyNumberFormat="1" applyBorder="1" applyAlignment="1" applyProtection="1">
      <alignment horizontal="right"/>
      <protection locked="0"/>
    </xf>
    <xf numFmtId="2" fontId="0" fillId="0" borderId="2" xfId="0" applyNumberFormat="1" applyBorder="1" applyAlignment="1" applyProtection="1">
      <alignment horizontal="right"/>
      <protection locked="0"/>
    </xf>
    <xf numFmtId="2" fontId="0" fillId="0" borderId="22" xfId="0" applyNumberFormat="1" applyBorder="1" applyAlignment="1" applyProtection="1">
      <alignment horizontal="right"/>
      <protection locked="0"/>
    </xf>
    <xf numFmtId="2" fontId="0" fillId="0" borderId="0" xfId="0" applyNumberFormat="1" applyBorder="1" applyAlignment="1" applyProtection="1">
      <alignment horizontal="right"/>
      <protection locked="0"/>
    </xf>
    <xf numFmtId="2" fontId="0" fillId="0" borderId="1" xfId="0" applyNumberFormat="1" applyBorder="1" applyAlignment="1" applyProtection="1">
      <alignment horizontal="right"/>
      <protection locked="0"/>
    </xf>
    <xf numFmtId="2" fontId="0" fillId="0" borderId="18" xfId="0" applyNumberFormat="1" applyBorder="1" applyAlignment="1" applyProtection="1">
      <alignment horizontal="right"/>
      <protection locked="0"/>
    </xf>
    <xf numFmtId="2" fontId="0" fillId="0" borderId="10" xfId="0" applyNumberFormat="1" applyBorder="1" applyAlignment="1" applyProtection="1">
      <alignment horizontal="right"/>
      <protection locked="0"/>
    </xf>
    <xf numFmtId="2" fontId="0" fillId="0" borderId="12" xfId="0" applyNumberFormat="1" applyBorder="1" applyAlignment="1" applyProtection="1">
      <alignment horizontal="right"/>
      <protection locked="0"/>
    </xf>
    <xf numFmtId="2" fontId="0" fillId="0" borderId="28" xfId="0" applyNumberFormat="1" applyBorder="1" applyAlignment="1" applyProtection="1">
      <alignment horizontal="right"/>
      <protection locked="0"/>
    </xf>
    <xf numFmtId="2" fontId="0" fillId="0" borderId="13" xfId="0" applyNumberFormat="1" applyBorder="1" applyAlignment="1" applyProtection="1">
      <alignment horizontal="right"/>
      <protection locked="0"/>
    </xf>
    <xf numFmtId="2" fontId="0" fillId="0" borderId="29" xfId="0" applyNumberFormat="1" applyBorder="1" applyAlignment="1" applyProtection="1">
      <alignment horizontal="right"/>
      <protection locked="0"/>
    </xf>
    <xf numFmtId="2" fontId="0" fillId="2" borderId="0" xfId="0" applyNumberFormat="1" applyFill="1" applyBorder="1" applyAlignment="1" applyProtection="1">
      <alignment horizontal="right"/>
    </xf>
    <xf numFmtId="2" fontId="0" fillId="0" borderId="24" xfId="0" applyNumberFormat="1" applyBorder="1" applyAlignment="1" applyProtection="1">
      <alignment horizontal="right"/>
      <protection locked="0"/>
    </xf>
    <xf numFmtId="2" fontId="0" fillId="2" borderId="3" xfId="0" applyNumberFormat="1" applyFill="1" applyBorder="1" applyAlignment="1" applyProtection="1">
      <alignment horizontal="right"/>
    </xf>
    <xf numFmtId="2" fontId="0" fillId="0" borderId="3" xfId="0" applyNumberFormat="1" applyBorder="1" applyAlignment="1" applyProtection="1">
      <alignment horizontal="right"/>
      <protection locked="0"/>
    </xf>
    <xf numFmtId="2" fontId="0" fillId="0" borderId="4" xfId="0" applyNumberFormat="1" applyBorder="1" applyAlignment="1" applyProtection="1">
      <alignment horizontal="right"/>
      <protection locked="0"/>
    </xf>
    <xf numFmtId="0" fontId="12" fillId="0" borderId="5" xfId="0" applyFont="1" applyBorder="1" applyAlignment="1">
      <alignment horizontal="left"/>
    </xf>
    <xf numFmtId="2" fontId="3" fillId="0" borderId="8" xfId="0" applyNumberFormat="1" applyFont="1" applyBorder="1" applyAlignment="1" applyProtection="1">
      <alignment horizontal="right"/>
      <protection locked="0"/>
    </xf>
    <xf numFmtId="2" fontId="3" fillId="0" borderId="0" xfId="0" applyNumberFormat="1" applyFont="1" applyBorder="1" applyAlignment="1" applyProtection="1">
      <alignment horizontal="right"/>
      <protection locked="0"/>
    </xf>
    <xf numFmtId="2" fontId="3" fillId="0" borderId="10" xfId="0" applyNumberFormat="1" applyFont="1" applyBorder="1" applyAlignment="1" applyProtection="1">
      <alignment horizontal="right"/>
      <protection locked="0"/>
    </xf>
    <xf numFmtId="2" fontId="3" fillId="0" borderId="13" xfId="0" applyNumberFormat="1" applyFont="1" applyBorder="1" applyAlignment="1" applyProtection="1">
      <alignment horizontal="right"/>
      <protection locked="0"/>
    </xf>
    <xf numFmtId="2" fontId="3" fillId="0" borderId="3" xfId="0" applyNumberFormat="1" applyFont="1" applyBorder="1" applyAlignment="1" applyProtection="1">
      <alignment horizontal="right"/>
      <protection locked="0"/>
    </xf>
    <xf numFmtId="2" fontId="4" fillId="0" borderId="10" xfId="0" applyNumberFormat="1" applyFont="1" applyBorder="1" applyAlignment="1" applyProtection="1">
      <alignment horizontal="right"/>
      <protection locked="0"/>
    </xf>
    <xf numFmtId="2" fontId="4" fillId="0" borderId="0" xfId="0" applyNumberFormat="1" applyFont="1" applyBorder="1" applyAlignment="1" applyProtection="1">
      <alignment horizontal="right"/>
      <protection locked="0"/>
    </xf>
    <xf numFmtId="2" fontId="4" fillId="0" borderId="13" xfId="0" applyNumberFormat="1" applyFont="1" applyBorder="1" applyAlignment="1" applyProtection="1">
      <alignment horizontal="right"/>
      <protection locked="0"/>
    </xf>
    <xf numFmtId="2" fontId="4" fillId="0" borderId="3" xfId="0" applyNumberFormat="1" applyFont="1" applyBorder="1" applyAlignment="1" applyProtection="1">
      <alignment horizontal="right"/>
      <protection locked="0"/>
    </xf>
    <xf numFmtId="2" fontId="3" fillId="0" borderId="12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5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5" xfId="0" quotePrefix="1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30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16" fontId="8" fillId="0" borderId="32" xfId="0" applyNumberFormat="1" applyFont="1" applyBorder="1" applyAlignment="1">
      <alignment horizontal="center"/>
    </xf>
    <xf numFmtId="16" fontId="8" fillId="0" borderId="33" xfId="0" applyNumberFormat="1" applyFont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0" fontId="8" fillId="0" borderId="35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2" fontId="4" fillId="0" borderId="20" xfId="0" applyNumberFormat="1" applyFont="1" applyBorder="1" applyAlignment="1" applyProtection="1">
      <alignment horizontal="right"/>
      <protection locked="0"/>
    </xf>
    <xf numFmtId="2" fontId="4" fillId="0" borderId="8" xfId="0" applyNumberFormat="1" applyFont="1" applyBorder="1" applyAlignment="1" applyProtection="1">
      <alignment horizontal="right"/>
      <protection locked="0"/>
    </xf>
    <xf numFmtId="2" fontId="4" fillId="0" borderId="2" xfId="0" applyNumberFormat="1" applyFont="1" applyBorder="1" applyAlignment="1" applyProtection="1">
      <alignment horizontal="right"/>
      <protection locked="0"/>
    </xf>
    <xf numFmtId="2" fontId="4" fillId="0" borderId="22" xfId="0" applyNumberFormat="1" applyFont="1" applyBorder="1" applyAlignment="1" applyProtection="1">
      <alignment horizontal="right"/>
      <protection locked="0"/>
    </xf>
    <xf numFmtId="2" fontId="4" fillId="0" borderId="1" xfId="0" applyNumberFormat="1" applyFont="1" applyBorder="1" applyAlignment="1" applyProtection="1">
      <alignment horizontal="right"/>
      <protection locked="0"/>
    </xf>
    <xf numFmtId="2" fontId="4" fillId="0" borderId="18" xfId="0" applyNumberFormat="1" applyFont="1" applyBorder="1" applyAlignment="1" applyProtection="1">
      <alignment horizontal="right"/>
      <protection locked="0"/>
    </xf>
    <xf numFmtId="2" fontId="4" fillId="0" borderId="12" xfId="0" applyNumberFormat="1" applyFont="1" applyBorder="1" applyAlignment="1" applyProtection="1">
      <alignment horizontal="right"/>
      <protection locked="0"/>
    </xf>
    <xf numFmtId="2" fontId="4" fillId="0" borderId="29" xfId="0" applyNumberFormat="1" applyFont="1" applyBorder="1" applyAlignment="1" applyProtection="1">
      <alignment horizontal="right"/>
      <protection locked="0"/>
    </xf>
    <xf numFmtId="2" fontId="4" fillId="4" borderId="0" xfId="0" applyNumberFormat="1" applyFont="1" applyFill="1" applyBorder="1" applyAlignment="1" applyProtection="1">
      <alignment horizontal="right"/>
    </xf>
    <xf numFmtId="2" fontId="4" fillId="2" borderId="0" xfId="0" applyNumberFormat="1" applyFont="1" applyFill="1" applyBorder="1" applyAlignment="1" applyProtection="1">
      <alignment horizontal="right"/>
    </xf>
    <xf numFmtId="2" fontId="4" fillId="0" borderId="24" xfId="0" applyNumberFormat="1" applyFont="1" applyBorder="1" applyAlignment="1" applyProtection="1">
      <alignment horizontal="right"/>
      <protection locked="0"/>
    </xf>
    <xf numFmtId="2" fontId="4" fillId="2" borderId="3" xfId="0" applyNumberFormat="1" applyFont="1" applyFill="1" applyBorder="1" applyAlignment="1" applyProtection="1">
      <alignment horizontal="right"/>
    </xf>
    <xf numFmtId="2" fontId="4" fillId="0" borderId="4" xfId="0" applyNumberFormat="1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24828215342811E-2"/>
          <c:y val="8.0188679245283015E-2"/>
          <c:w val="0.89247428972704779"/>
          <c:h val="0.85377358490566035"/>
        </c:manualLayout>
      </c:layout>
      <c:lineChart>
        <c:grouping val="standard"/>
        <c:varyColors val="0"/>
        <c:ser>
          <c:idx val="0"/>
          <c:order val="0"/>
          <c:tx>
            <c:v>Daily Flow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normal!$AD$66:$AD$430</c:f>
              <c:numCache>
                <c:formatCode>d\-mmm</c:formatCode>
                <c:ptCount val="3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</c:numCache>
            </c:numRef>
          </c:cat>
          <c:val>
            <c:numRef>
              <c:f>normal!$AE$66:$AE$430</c:f>
              <c:numCache>
                <c:formatCode>General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Missing data</c:v>
          </c:tx>
          <c:spPr>
            <a:ln w="28575">
              <a:noFill/>
            </a:ln>
          </c:spPr>
          <c:marker>
            <c:symbol val="none"/>
          </c:marker>
          <c:errBars>
            <c:errDir val="y"/>
            <c:errBarType val="plus"/>
            <c:errValType val="percentage"/>
            <c:noEndCap val="1"/>
            <c:val val="5000"/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val>
            <c:numRef>
              <c:f>normal!$AF$66:$AF$430</c:f>
              <c:numCache>
                <c:formatCode>General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95680"/>
        <c:axId val="51897472"/>
      </c:lineChart>
      <c:dateAx>
        <c:axId val="51895680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897472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51897472"/>
        <c:scaling>
          <c:orientation val="minMax"/>
          <c:min val="-1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0752702285868046E-2"/>
              <c:y val="0.344339622641509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89568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4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24828215342811E-2"/>
          <c:y val="8.0188679245283015E-2"/>
          <c:w val="0.89247428972704779"/>
          <c:h val="0.85377358490566035"/>
        </c:manualLayout>
      </c:layout>
      <c:lineChart>
        <c:grouping val="standard"/>
        <c:varyColors val="0"/>
        <c:ser>
          <c:idx val="0"/>
          <c:order val="0"/>
          <c:tx>
            <c:v>Daily Flow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'2003'!$AD$66:$AD$430</c:f>
              <c:numCache>
                <c:formatCode>d\-mmm</c:formatCode>
                <c:ptCount val="365"/>
                <c:pt idx="0">
                  <c:v>37622</c:v>
                </c:pt>
                <c:pt idx="1">
                  <c:v>37623</c:v>
                </c:pt>
                <c:pt idx="2">
                  <c:v>37624</c:v>
                </c:pt>
                <c:pt idx="3">
                  <c:v>37625</c:v>
                </c:pt>
                <c:pt idx="4">
                  <c:v>37626</c:v>
                </c:pt>
                <c:pt idx="5">
                  <c:v>37627</c:v>
                </c:pt>
                <c:pt idx="6">
                  <c:v>37628</c:v>
                </c:pt>
                <c:pt idx="7">
                  <c:v>37629</c:v>
                </c:pt>
                <c:pt idx="8">
                  <c:v>37630</c:v>
                </c:pt>
                <c:pt idx="9">
                  <c:v>37631</c:v>
                </c:pt>
                <c:pt idx="10">
                  <c:v>37632</c:v>
                </c:pt>
                <c:pt idx="11">
                  <c:v>37633</c:v>
                </c:pt>
                <c:pt idx="12">
                  <c:v>37634</c:v>
                </c:pt>
                <c:pt idx="13">
                  <c:v>37635</c:v>
                </c:pt>
                <c:pt idx="14">
                  <c:v>37636</c:v>
                </c:pt>
                <c:pt idx="15">
                  <c:v>37637</c:v>
                </c:pt>
                <c:pt idx="16">
                  <c:v>37638</c:v>
                </c:pt>
                <c:pt idx="17">
                  <c:v>37639</c:v>
                </c:pt>
                <c:pt idx="18">
                  <c:v>37640</c:v>
                </c:pt>
                <c:pt idx="19">
                  <c:v>37641</c:v>
                </c:pt>
                <c:pt idx="20">
                  <c:v>37642</c:v>
                </c:pt>
                <c:pt idx="21">
                  <c:v>37643</c:v>
                </c:pt>
                <c:pt idx="22">
                  <c:v>37644</c:v>
                </c:pt>
                <c:pt idx="23">
                  <c:v>37645</c:v>
                </c:pt>
                <c:pt idx="24">
                  <c:v>37646</c:v>
                </c:pt>
                <c:pt idx="25">
                  <c:v>37647</c:v>
                </c:pt>
                <c:pt idx="26">
                  <c:v>37648</c:v>
                </c:pt>
                <c:pt idx="27">
                  <c:v>37649</c:v>
                </c:pt>
                <c:pt idx="28">
                  <c:v>37650</c:v>
                </c:pt>
                <c:pt idx="29">
                  <c:v>37651</c:v>
                </c:pt>
                <c:pt idx="30">
                  <c:v>37652</c:v>
                </c:pt>
                <c:pt idx="31">
                  <c:v>37653</c:v>
                </c:pt>
                <c:pt idx="32">
                  <c:v>37654</c:v>
                </c:pt>
                <c:pt idx="33">
                  <c:v>37655</c:v>
                </c:pt>
                <c:pt idx="34">
                  <c:v>37656</c:v>
                </c:pt>
                <c:pt idx="35">
                  <c:v>37657</c:v>
                </c:pt>
                <c:pt idx="36">
                  <c:v>37658</c:v>
                </c:pt>
                <c:pt idx="37">
                  <c:v>37659</c:v>
                </c:pt>
                <c:pt idx="38">
                  <c:v>37660</c:v>
                </c:pt>
                <c:pt idx="39">
                  <c:v>37661</c:v>
                </c:pt>
                <c:pt idx="40">
                  <c:v>37662</c:v>
                </c:pt>
                <c:pt idx="41">
                  <c:v>37663</c:v>
                </c:pt>
                <c:pt idx="42">
                  <c:v>37664</c:v>
                </c:pt>
                <c:pt idx="43">
                  <c:v>37665</c:v>
                </c:pt>
                <c:pt idx="44">
                  <c:v>37666</c:v>
                </c:pt>
                <c:pt idx="45">
                  <c:v>37667</c:v>
                </c:pt>
                <c:pt idx="46">
                  <c:v>37668</c:v>
                </c:pt>
                <c:pt idx="47">
                  <c:v>37669</c:v>
                </c:pt>
                <c:pt idx="48">
                  <c:v>37670</c:v>
                </c:pt>
                <c:pt idx="49">
                  <c:v>37671</c:v>
                </c:pt>
                <c:pt idx="50">
                  <c:v>37672</c:v>
                </c:pt>
                <c:pt idx="51">
                  <c:v>37673</c:v>
                </c:pt>
                <c:pt idx="52">
                  <c:v>37674</c:v>
                </c:pt>
                <c:pt idx="53">
                  <c:v>37675</c:v>
                </c:pt>
                <c:pt idx="54">
                  <c:v>37676</c:v>
                </c:pt>
                <c:pt idx="55">
                  <c:v>37677</c:v>
                </c:pt>
                <c:pt idx="56">
                  <c:v>37678</c:v>
                </c:pt>
                <c:pt idx="57">
                  <c:v>37679</c:v>
                </c:pt>
                <c:pt idx="58">
                  <c:v>37680</c:v>
                </c:pt>
                <c:pt idx="59">
                  <c:v>37681</c:v>
                </c:pt>
                <c:pt idx="60">
                  <c:v>37682</c:v>
                </c:pt>
                <c:pt idx="61">
                  <c:v>37683</c:v>
                </c:pt>
                <c:pt idx="62">
                  <c:v>37684</c:v>
                </c:pt>
                <c:pt idx="63">
                  <c:v>37685</c:v>
                </c:pt>
                <c:pt idx="64">
                  <c:v>37686</c:v>
                </c:pt>
                <c:pt idx="65">
                  <c:v>37687</c:v>
                </c:pt>
                <c:pt idx="66">
                  <c:v>37688</c:v>
                </c:pt>
                <c:pt idx="67">
                  <c:v>37689</c:v>
                </c:pt>
                <c:pt idx="68">
                  <c:v>37690</c:v>
                </c:pt>
                <c:pt idx="69">
                  <c:v>37691</c:v>
                </c:pt>
                <c:pt idx="70">
                  <c:v>37692</c:v>
                </c:pt>
                <c:pt idx="71">
                  <c:v>37693</c:v>
                </c:pt>
                <c:pt idx="72">
                  <c:v>37694</c:v>
                </c:pt>
                <c:pt idx="73">
                  <c:v>37695</c:v>
                </c:pt>
                <c:pt idx="74">
                  <c:v>37696</c:v>
                </c:pt>
                <c:pt idx="75">
                  <c:v>37697</c:v>
                </c:pt>
                <c:pt idx="76">
                  <c:v>37698</c:v>
                </c:pt>
                <c:pt idx="77">
                  <c:v>37699</c:v>
                </c:pt>
                <c:pt idx="78">
                  <c:v>37700</c:v>
                </c:pt>
                <c:pt idx="79">
                  <c:v>37701</c:v>
                </c:pt>
                <c:pt idx="80">
                  <c:v>37702</c:v>
                </c:pt>
                <c:pt idx="81">
                  <c:v>37703</c:v>
                </c:pt>
                <c:pt idx="82">
                  <c:v>37704</c:v>
                </c:pt>
                <c:pt idx="83">
                  <c:v>37705</c:v>
                </c:pt>
                <c:pt idx="84">
                  <c:v>37706</c:v>
                </c:pt>
                <c:pt idx="85">
                  <c:v>37707</c:v>
                </c:pt>
                <c:pt idx="86">
                  <c:v>37708</c:v>
                </c:pt>
                <c:pt idx="87">
                  <c:v>37709</c:v>
                </c:pt>
                <c:pt idx="88">
                  <c:v>37710</c:v>
                </c:pt>
                <c:pt idx="89">
                  <c:v>37711</c:v>
                </c:pt>
                <c:pt idx="90">
                  <c:v>37712</c:v>
                </c:pt>
                <c:pt idx="91">
                  <c:v>37713</c:v>
                </c:pt>
                <c:pt idx="92">
                  <c:v>37714</c:v>
                </c:pt>
                <c:pt idx="93">
                  <c:v>37715</c:v>
                </c:pt>
                <c:pt idx="94">
                  <c:v>37716</c:v>
                </c:pt>
                <c:pt idx="95">
                  <c:v>37717</c:v>
                </c:pt>
                <c:pt idx="96">
                  <c:v>37718</c:v>
                </c:pt>
                <c:pt idx="97">
                  <c:v>37719</c:v>
                </c:pt>
                <c:pt idx="98">
                  <c:v>37720</c:v>
                </c:pt>
                <c:pt idx="99">
                  <c:v>37721</c:v>
                </c:pt>
                <c:pt idx="100">
                  <c:v>37722</c:v>
                </c:pt>
                <c:pt idx="101">
                  <c:v>37723</c:v>
                </c:pt>
                <c:pt idx="102">
                  <c:v>37724</c:v>
                </c:pt>
                <c:pt idx="103">
                  <c:v>37725</c:v>
                </c:pt>
                <c:pt idx="104">
                  <c:v>37726</c:v>
                </c:pt>
                <c:pt idx="105">
                  <c:v>37727</c:v>
                </c:pt>
                <c:pt idx="106">
                  <c:v>37728</c:v>
                </c:pt>
                <c:pt idx="107">
                  <c:v>37729</c:v>
                </c:pt>
                <c:pt idx="108">
                  <c:v>37730</c:v>
                </c:pt>
                <c:pt idx="109">
                  <c:v>37731</c:v>
                </c:pt>
                <c:pt idx="110">
                  <c:v>37732</c:v>
                </c:pt>
                <c:pt idx="111">
                  <c:v>37733</c:v>
                </c:pt>
                <c:pt idx="112">
                  <c:v>37734</c:v>
                </c:pt>
                <c:pt idx="113">
                  <c:v>37735</c:v>
                </c:pt>
                <c:pt idx="114">
                  <c:v>37736</c:v>
                </c:pt>
                <c:pt idx="115">
                  <c:v>37737</c:v>
                </c:pt>
                <c:pt idx="116">
                  <c:v>37738</c:v>
                </c:pt>
                <c:pt idx="117">
                  <c:v>37739</c:v>
                </c:pt>
                <c:pt idx="118">
                  <c:v>37740</c:v>
                </c:pt>
                <c:pt idx="119">
                  <c:v>37741</c:v>
                </c:pt>
                <c:pt idx="120">
                  <c:v>37742</c:v>
                </c:pt>
                <c:pt idx="121">
                  <c:v>37743</c:v>
                </c:pt>
                <c:pt idx="122">
                  <c:v>37744</c:v>
                </c:pt>
                <c:pt idx="123">
                  <c:v>37745</c:v>
                </c:pt>
                <c:pt idx="124">
                  <c:v>37746</c:v>
                </c:pt>
                <c:pt idx="125">
                  <c:v>37747</c:v>
                </c:pt>
                <c:pt idx="126">
                  <c:v>37748</c:v>
                </c:pt>
                <c:pt idx="127">
                  <c:v>37749</c:v>
                </c:pt>
                <c:pt idx="128">
                  <c:v>37750</c:v>
                </c:pt>
                <c:pt idx="129">
                  <c:v>37751</c:v>
                </c:pt>
                <c:pt idx="130">
                  <c:v>37752</c:v>
                </c:pt>
                <c:pt idx="131">
                  <c:v>37753</c:v>
                </c:pt>
                <c:pt idx="132">
                  <c:v>37754</c:v>
                </c:pt>
                <c:pt idx="133">
                  <c:v>37755</c:v>
                </c:pt>
                <c:pt idx="134">
                  <c:v>37756</c:v>
                </c:pt>
                <c:pt idx="135">
                  <c:v>37757</c:v>
                </c:pt>
                <c:pt idx="136">
                  <c:v>37758</c:v>
                </c:pt>
                <c:pt idx="137">
                  <c:v>37759</c:v>
                </c:pt>
                <c:pt idx="138">
                  <c:v>37760</c:v>
                </c:pt>
                <c:pt idx="139">
                  <c:v>37761</c:v>
                </c:pt>
                <c:pt idx="140">
                  <c:v>37762</c:v>
                </c:pt>
                <c:pt idx="141">
                  <c:v>37763</c:v>
                </c:pt>
                <c:pt idx="142">
                  <c:v>37764</c:v>
                </c:pt>
                <c:pt idx="143">
                  <c:v>37765</c:v>
                </c:pt>
                <c:pt idx="144">
                  <c:v>37766</c:v>
                </c:pt>
                <c:pt idx="145">
                  <c:v>37767</c:v>
                </c:pt>
                <c:pt idx="146">
                  <c:v>37768</c:v>
                </c:pt>
                <c:pt idx="147">
                  <c:v>37769</c:v>
                </c:pt>
                <c:pt idx="148">
                  <c:v>37770</c:v>
                </c:pt>
                <c:pt idx="149">
                  <c:v>37771</c:v>
                </c:pt>
                <c:pt idx="150">
                  <c:v>37772</c:v>
                </c:pt>
                <c:pt idx="151">
                  <c:v>37773</c:v>
                </c:pt>
                <c:pt idx="152">
                  <c:v>37774</c:v>
                </c:pt>
                <c:pt idx="153">
                  <c:v>37775</c:v>
                </c:pt>
                <c:pt idx="154">
                  <c:v>37776</c:v>
                </c:pt>
                <c:pt idx="155">
                  <c:v>37777</c:v>
                </c:pt>
                <c:pt idx="156">
                  <c:v>37778</c:v>
                </c:pt>
                <c:pt idx="157">
                  <c:v>37779</c:v>
                </c:pt>
                <c:pt idx="158">
                  <c:v>37780</c:v>
                </c:pt>
                <c:pt idx="159">
                  <c:v>37781</c:v>
                </c:pt>
                <c:pt idx="160">
                  <c:v>37782</c:v>
                </c:pt>
                <c:pt idx="161">
                  <c:v>37783</c:v>
                </c:pt>
                <c:pt idx="162">
                  <c:v>37784</c:v>
                </c:pt>
                <c:pt idx="163">
                  <c:v>37785</c:v>
                </c:pt>
                <c:pt idx="164">
                  <c:v>37786</c:v>
                </c:pt>
                <c:pt idx="165">
                  <c:v>37787</c:v>
                </c:pt>
                <c:pt idx="166">
                  <c:v>37788</c:v>
                </c:pt>
                <c:pt idx="167">
                  <c:v>37789</c:v>
                </c:pt>
                <c:pt idx="168">
                  <c:v>37790</c:v>
                </c:pt>
                <c:pt idx="169">
                  <c:v>37791</c:v>
                </c:pt>
                <c:pt idx="170">
                  <c:v>37792</c:v>
                </c:pt>
                <c:pt idx="171">
                  <c:v>37793</c:v>
                </c:pt>
                <c:pt idx="172">
                  <c:v>37794</c:v>
                </c:pt>
                <c:pt idx="173">
                  <c:v>37795</c:v>
                </c:pt>
                <c:pt idx="174">
                  <c:v>37796</c:v>
                </c:pt>
                <c:pt idx="175">
                  <c:v>37797</c:v>
                </c:pt>
                <c:pt idx="176">
                  <c:v>37798</c:v>
                </c:pt>
                <c:pt idx="177">
                  <c:v>37799</c:v>
                </c:pt>
                <c:pt idx="178">
                  <c:v>37800</c:v>
                </c:pt>
                <c:pt idx="179">
                  <c:v>37801</c:v>
                </c:pt>
                <c:pt idx="180">
                  <c:v>37802</c:v>
                </c:pt>
                <c:pt idx="181">
                  <c:v>37803</c:v>
                </c:pt>
                <c:pt idx="182">
                  <c:v>37804</c:v>
                </c:pt>
                <c:pt idx="183">
                  <c:v>37805</c:v>
                </c:pt>
                <c:pt idx="184">
                  <c:v>37806</c:v>
                </c:pt>
                <c:pt idx="185">
                  <c:v>37807</c:v>
                </c:pt>
                <c:pt idx="186">
                  <c:v>37808</c:v>
                </c:pt>
                <c:pt idx="187">
                  <c:v>37809</c:v>
                </c:pt>
                <c:pt idx="188">
                  <c:v>37810</c:v>
                </c:pt>
                <c:pt idx="189">
                  <c:v>37811</c:v>
                </c:pt>
                <c:pt idx="190">
                  <c:v>37812</c:v>
                </c:pt>
                <c:pt idx="191">
                  <c:v>37813</c:v>
                </c:pt>
                <c:pt idx="192">
                  <c:v>37814</c:v>
                </c:pt>
                <c:pt idx="193">
                  <c:v>37815</c:v>
                </c:pt>
                <c:pt idx="194">
                  <c:v>37816</c:v>
                </c:pt>
                <c:pt idx="195">
                  <c:v>37817</c:v>
                </c:pt>
                <c:pt idx="196">
                  <c:v>37818</c:v>
                </c:pt>
                <c:pt idx="197">
                  <c:v>37819</c:v>
                </c:pt>
                <c:pt idx="198">
                  <c:v>37820</c:v>
                </c:pt>
                <c:pt idx="199">
                  <c:v>37821</c:v>
                </c:pt>
                <c:pt idx="200">
                  <c:v>37822</c:v>
                </c:pt>
                <c:pt idx="201">
                  <c:v>37823</c:v>
                </c:pt>
                <c:pt idx="202">
                  <c:v>37824</c:v>
                </c:pt>
                <c:pt idx="203">
                  <c:v>37825</c:v>
                </c:pt>
                <c:pt idx="204">
                  <c:v>37826</c:v>
                </c:pt>
                <c:pt idx="205">
                  <c:v>37827</c:v>
                </c:pt>
                <c:pt idx="206">
                  <c:v>37828</c:v>
                </c:pt>
                <c:pt idx="207">
                  <c:v>37829</c:v>
                </c:pt>
                <c:pt idx="208">
                  <c:v>37830</c:v>
                </c:pt>
                <c:pt idx="209">
                  <c:v>37831</c:v>
                </c:pt>
                <c:pt idx="210">
                  <c:v>37832</c:v>
                </c:pt>
                <c:pt idx="211">
                  <c:v>37833</c:v>
                </c:pt>
                <c:pt idx="212">
                  <c:v>37834</c:v>
                </c:pt>
                <c:pt idx="213">
                  <c:v>37835</c:v>
                </c:pt>
                <c:pt idx="214">
                  <c:v>37836</c:v>
                </c:pt>
                <c:pt idx="215">
                  <c:v>37837</c:v>
                </c:pt>
                <c:pt idx="216">
                  <c:v>37838</c:v>
                </c:pt>
                <c:pt idx="217">
                  <c:v>37839</c:v>
                </c:pt>
                <c:pt idx="218">
                  <c:v>37840</c:v>
                </c:pt>
                <c:pt idx="219">
                  <c:v>37841</c:v>
                </c:pt>
                <c:pt idx="220">
                  <c:v>37842</c:v>
                </c:pt>
                <c:pt idx="221">
                  <c:v>37843</c:v>
                </c:pt>
                <c:pt idx="222">
                  <c:v>37844</c:v>
                </c:pt>
                <c:pt idx="223">
                  <c:v>37845</c:v>
                </c:pt>
                <c:pt idx="224">
                  <c:v>37846</c:v>
                </c:pt>
                <c:pt idx="225">
                  <c:v>37847</c:v>
                </c:pt>
                <c:pt idx="226">
                  <c:v>37848</c:v>
                </c:pt>
                <c:pt idx="227">
                  <c:v>37849</c:v>
                </c:pt>
                <c:pt idx="228">
                  <c:v>37850</c:v>
                </c:pt>
                <c:pt idx="229">
                  <c:v>37851</c:v>
                </c:pt>
                <c:pt idx="230">
                  <c:v>37852</c:v>
                </c:pt>
                <c:pt idx="231">
                  <c:v>37853</c:v>
                </c:pt>
                <c:pt idx="232">
                  <c:v>37854</c:v>
                </c:pt>
                <c:pt idx="233">
                  <c:v>37855</c:v>
                </c:pt>
                <c:pt idx="234">
                  <c:v>37856</c:v>
                </c:pt>
                <c:pt idx="235">
                  <c:v>37857</c:v>
                </c:pt>
                <c:pt idx="236">
                  <c:v>37858</c:v>
                </c:pt>
                <c:pt idx="237">
                  <c:v>37859</c:v>
                </c:pt>
                <c:pt idx="238">
                  <c:v>37860</c:v>
                </c:pt>
                <c:pt idx="239">
                  <c:v>37861</c:v>
                </c:pt>
                <c:pt idx="240">
                  <c:v>37862</c:v>
                </c:pt>
                <c:pt idx="241">
                  <c:v>37863</c:v>
                </c:pt>
                <c:pt idx="242">
                  <c:v>37864</c:v>
                </c:pt>
                <c:pt idx="243">
                  <c:v>37865</c:v>
                </c:pt>
                <c:pt idx="244">
                  <c:v>37866</c:v>
                </c:pt>
                <c:pt idx="245">
                  <c:v>37867</c:v>
                </c:pt>
                <c:pt idx="246">
                  <c:v>37868</c:v>
                </c:pt>
                <c:pt idx="247">
                  <c:v>37869</c:v>
                </c:pt>
                <c:pt idx="248">
                  <c:v>37870</c:v>
                </c:pt>
                <c:pt idx="249">
                  <c:v>37871</c:v>
                </c:pt>
                <c:pt idx="250">
                  <c:v>37872</c:v>
                </c:pt>
                <c:pt idx="251">
                  <c:v>37873</c:v>
                </c:pt>
                <c:pt idx="252">
                  <c:v>37874</c:v>
                </c:pt>
                <c:pt idx="253">
                  <c:v>37875</c:v>
                </c:pt>
                <c:pt idx="254">
                  <c:v>37876</c:v>
                </c:pt>
                <c:pt idx="255">
                  <c:v>37877</c:v>
                </c:pt>
                <c:pt idx="256">
                  <c:v>37878</c:v>
                </c:pt>
                <c:pt idx="257">
                  <c:v>37879</c:v>
                </c:pt>
                <c:pt idx="258">
                  <c:v>37880</c:v>
                </c:pt>
                <c:pt idx="259">
                  <c:v>37881</c:v>
                </c:pt>
                <c:pt idx="260">
                  <c:v>37882</c:v>
                </c:pt>
                <c:pt idx="261">
                  <c:v>37883</c:v>
                </c:pt>
                <c:pt idx="262">
                  <c:v>37884</c:v>
                </c:pt>
                <c:pt idx="263">
                  <c:v>37885</c:v>
                </c:pt>
                <c:pt idx="264">
                  <c:v>37886</c:v>
                </c:pt>
                <c:pt idx="265">
                  <c:v>37887</c:v>
                </c:pt>
                <c:pt idx="266">
                  <c:v>37888</c:v>
                </c:pt>
                <c:pt idx="267">
                  <c:v>37889</c:v>
                </c:pt>
                <c:pt idx="268">
                  <c:v>37890</c:v>
                </c:pt>
                <c:pt idx="269">
                  <c:v>37891</c:v>
                </c:pt>
                <c:pt idx="270">
                  <c:v>37892</c:v>
                </c:pt>
                <c:pt idx="271">
                  <c:v>37893</c:v>
                </c:pt>
                <c:pt idx="272">
                  <c:v>37894</c:v>
                </c:pt>
                <c:pt idx="273">
                  <c:v>37895</c:v>
                </c:pt>
                <c:pt idx="274">
                  <c:v>37896</c:v>
                </c:pt>
                <c:pt idx="275">
                  <c:v>37897</c:v>
                </c:pt>
                <c:pt idx="276">
                  <c:v>37898</c:v>
                </c:pt>
                <c:pt idx="277">
                  <c:v>37899</c:v>
                </c:pt>
                <c:pt idx="278">
                  <c:v>37900</c:v>
                </c:pt>
                <c:pt idx="279">
                  <c:v>37901</c:v>
                </c:pt>
                <c:pt idx="280">
                  <c:v>37902</c:v>
                </c:pt>
                <c:pt idx="281">
                  <c:v>37903</c:v>
                </c:pt>
                <c:pt idx="282">
                  <c:v>37904</c:v>
                </c:pt>
                <c:pt idx="283">
                  <c:v>37905</c:v>
                </c:pt>
                <c:pt idx="284">
                  <c:v>37906</c:v>
                </c:pt>
                <c:pt idx="285">
                  <c:v>37907</c:v>
                </c:pt>
                <c:pt idx="286">
                  <c:v>37908</c:v>
                </c:pt>
                <c:pt idx="287">
                  <c:v>37909</c:v>
                </c:pt>
                <c:pt idx="288">
                  <c:v>37910</c:v>
                </c:pt>
                <c:pt idx="289">
                  <c:v>37911</c:v>
                </c:pt>
                <c:pt idx="290">
                  <c:v>37912</c:v>
                </c:pt>
                <c:pt idx="291">
                  <c:v>37913</c:v>
                </c:pt>
                <c:pt idx="292">
                  <c:v>37914</c:v>
                </c:pt>
                <c:pt idx="293">
                  <c:v>37915</c:v>
                </c:pt>
                <c:pt idx="294">
                  <c:v>37916</c:v>
                </c:pt>
                <c:pt idx="295">
                  <c:v>37917</c:v>
                </c:pt>
                <c:pt idx="296">
                  <c:v>37918</c:v>
                </c:pt>
                <c:pt idx="297">
                  <c:v>37919</c:v>
                </c:pt>
                <c:pt idx="298">
                  <c:v>37920</c:v>
                </c:pt>
                <c:pt idx="299">
                  <c:v>37921</c:v>
                </c:pt>
                <c:pt idx="300">
                  <c:v>37922</c:v>
                </c:pt>
                <c:pt idx="301">
                  <c:v>37923</c:v>
                </c:pt>
                <c:pt idx="302">
                  <c:v>37924</c:v>
                </c:pt>
                <c:pt idx="303">
                  <c:v>37925</c:v>
                </c:pt>
                <c:pt idx="304">
                  <c:v>37926</c:v>
                </c:pt>
                <c:pt idx="305">
                  <c:v>37927</c:v>
                </c:pt>
                <c:pt idx="306">
                  <c:v>37928</c:v>
                </c:pt>
                <c:pt idx="307">
                  <c:v>37929</c:v>
                </c:pt>
                <c:pt idx="308">
                  <c:v>37930</c:v>
                </c:pt>
                <c:pt idx="309">
                  <c:v>37931</c:v>
                </c:pt>
                <c:pt idx="310">
                  <c:v>37932</c:v>
                </c:pt>
                <c:pt idx="311">
                  <c:v>37933</c:v>
                </c:pt>
                <c:pt idx="312">
                  <c:v>37934</c:v>
                </c:pt>
                <c:pt idx="313">
                  <c:v>37935</c:v>
                </c:pt>
                <c:pt idx="314">
                  <c:v>37936</c:v>
                </c:pt>
                <c:pt idx="315">
                  <c:v>37937</c:v>
                </c:pt>
                <c:pt idx="316">
                  <c:v>37938</c:v>
                </c:pt>
                <c:pt idx="317">
                  <c:v>37939</c:v>
                </c:pt>
                <c:pt idx="318">
                  <c:v>37940</c:v>
                </c:pt>
                <c:pt idx="319">
                  <c:v>37941</c:v>
                </c:pt>
                <c:pt idx="320">
                  <c:v>37942</c:v>
                </c:pt>
                <c:pt idx="321">
                  <c:v>37943</c:v>
                </c:pt>
                <c:pt idx="322">
                  <c:v>37944</c:v>
                </c:pt>
                <c:pt idx="323">
                  <c:v>37945</c:v>
                </c:pt>
                <c:pt idx="324">
                  <c:v>37946</c:v>
                </c:pt>
                <c:pt idx="325">
                  <c:v>37947</c:v>
                </c:pt>
                <c:pt idx="326">
                  <c:v>37948</c:v>
                </c:pt>
                <c:pt idx="327">
                  <c:v>37949</c:v>
                </c:pt>
                <c:pt idx="328">
                  <c:v>37950</c:v>
                </c:pt>
                <c:pt idx="329">
                  <c:v>37951</c:v>
                </c:pt>
                <c:pt idx="330">
                  <c:v>37952</c:v>
                </c:pt>
                <c:pt idx="331">
                  <c:v>37953</c:v>
                </c:pt>
                <c:pt idx="332">
                  <c:v>37954</c:v>
                </c:pt>
                <c:pt idx="333">
                  <c:v>37955</c:v>
                </c:pt>
                <c:pt idx="334">
                  <c:v>37956</c:v>
                </c:pt>
                <c:pt idx="335">
                  <c:v>37957</c:v>
                </c:pt>
                <c:pt idx="336">
                  <c:v>37958</c:v>
                </c:pt>
                <c:pt idx="337">
                  <c:v>37959</c:v>
                </c:pt>
                <c:pt idx="338">
                  <c:v>37960</c:v>
                </c:pt>
                <c:pt idx="339">
                  <c:v>37961</c:v>
                </c:pt>
                <c:pt idx="340">
                  <c:v>37962</c:v>
                </c:pt>
                <c:pt idx="341">
                  <c:v>37963</c:v>
                </c:pt>
                <c:pt idx="342">
                  <c:v>37964</c:v>
                </c:pt>
                <c:pt idx="343">
                  <c:v>37965</c:v>
                </c:pt>
                <c:pt idx="344">
                  <c:v>37966</c:v>
                </c:pt>
                <c:pt idx="345">
                  <c:v>37967</c:v>
                </c:pt>
                <c:pt idx="346">
                  <c:v>37968</c:v>
                </c:pt>
                <c:pt idx="347">
                  <c:v>37969</c:v>
                </c:pt>
                <c:pt idx="348">
                  <c:v>37970</c:v>
                </c:pt>
                <c:pt idx="349">
                  <c:v>37971</c:v>
                </c:pt>
                <c:pt idx="350">
                  <c:v>37972</c:v>
                </c:pt>
                <c:pt idx="351">
                  <c:v>37973</c:v>
                </c:pt>
                <c:pt idx="352">
                  <c:v>37974</c:v>
                </c:pt>
                <c:pt idx="353">
                  <c:v>37975</c:v>
                </c:pt>
                <c:pt idx="354">
                  <c:v>37976</c:v>
                </c:pt>
                <c:pt idx="355">
                  <c:v>37977</c:v>
                </c:pt>
                <c:pt idx="356">
                  <c:v>37978</c:v>
                </c:pt>
                <c:pt idx="357">
                  <c:v>37979</c:v>
                </c:pt>
                <c:pt idx="358">
                  <c:v>37980</c:v>
                </c:pt>
                <c:pt idx="359">
                  <c:v>37981</c:v>
                </c:pt>
                <c:pt idx="360">
                  <c:v>37982</c:v>
                </c:pt>
                <c:pt idx="361">
                  <c:v>37983</c:v>
                </c:pt>
                <c:pt idx="362">
                  <c:v>37984</c:v>
                </c:pt>
                <c:pt idx="363">
                  <c:v>37985</c:v>
                </c:pt>
                <c:pt idx="364">
                  <c:v>37986</c:v>
                </c:pt>
              </c:numCache>
            </c:numRef>
          </c:cat>
          <c:val>
            <c:numRef>
              <c:f>'2003'!$AE$66:$AE$430</c:f>
              <c:numCache>
                <c:formatCode>General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Missing data</c:v>
          </c:tx>
          <c:spPr>
            <a:ln w="28575">
              <a:noFill/>
            </a:ln>
          </c:spPr>
          <c:marker>
            <c:symbol val="none"/>
          </c:marker>
          <c:errBars>
            <c:errDir val="y"/>
            <c:errBarType val="plus"/>
            <c:errValType val="percentage"/>
            <c:noEndCap val="1"/>
            <c:val val="5000"/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val>
            <c:numRef>
              <c:f>'2003'!$AF$66:$AF$430</c:f>
              <c:numCache>
                <c:formatCode>General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53024"/>
        <c:axId val="47954560"/>
      </c:lineChart>
      <c:dateAx>
        <c:axId val="47953024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954560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47954560"/>
        <c:scaling>
          <c:orientation val="minMax"/>
          <c:min val="-1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0752702285868046E-2"/>
              <c:y val="0.344339622641509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95302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4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07692307692304E-2"/>
          <c:y val="8.5937663913085771E-2"/>
          <c:w val="0.91895604395604391"/>
          <c:h val="0.70703259855766021"/>
        </c:manualLayout>
      </c:layout>
      <c:barChart>
        <c:barDir val="col"/>
        <c:grouping val="clustered"/>
        <c:varyColors val="0"/>
        <c:ser>
          <c:idx val="1"/>
          <c:order val="1"/>
          <c:tx>
            <c:v>Mean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'2003'!$P$15:$AA$15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'2003'!$P$50:$AA$50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84640"/>
        <c:axId val="47986560"/>
      </c:barChart>
      <c:lineChart>
        <c:grouping val="standard"/>
        <c:varyColors val="0"/>
        <c:ser>
          <c:idx val="0"/>
          <c:order val="0"/>
          <c:tx>
            <c:v>Maximum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'2003'!$P$15:$AA$15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'2003'!$P$49:$AA$49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Minimum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'2003'!$P$15:$AA$15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'2003'!$P$51:$AA$51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84640"/>
        <c:axId val="47986560"/>
      </c:lineChart>
      <c:catAx>
        <c:axId val="479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986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986560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6483516483516484E-2"/>
              <c:y val="0.320313110948774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98464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126373626373626"/>
          <c:y val="0.88672044128502137"/>
          <c:w val="0.30219780219780218"/>
          <c:h val="8.59376639130857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235733368356107E-2"/>
          <c:y val="7.0093617875697914E-2"/>
          <c:w val="0.89480750588246005"/>
          <c:h val="0.85514213808351458"/>
        </c:manualLayout>
      </c:layout>
      <c:lineChart>
        <c:grouping val="standard"/>
        <c:varyColors val="0"/>
        <c:ser>
          <c:idx val="0"/>
          <c:order val="0"/>
          <c:tx>
            <c:v>Daily Flow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'2004'!$AD$66:$AD$431</c:f>
              <c:numCache>
                <c:formatCode>d\-mmm</c:formatCode>
                <c:ptCount val="366"/>
                <c:pt idx="0">
                  <c:v>37987</c:v>
                </c:pt>
                <c:pt idx="1">
                  <c:v>37988</c:v>
                </c:pt>
                <c:pt idx="2">
                  <c:v>37989</c:v>
                </c:pt>
                <c:pt idx="3">
                  <c:v>37990</c:v>
                </c:pt>
                <c:pt idx="4">
                  <c:v>37991</c:v>
                </c:pt>
                <c:pt idx="5">
                  <c:v>37992</c:v>
                </c:pt>
                <c:pt idx="6">
                  <c:v>37993</c:v>
                </c:pt>
                <c:pt idx="7">
                  <c:v>37994</c:v>
                </c:pt>
                <c:pt idx="8">
                  <c:v>37995</c:v>
                </c:pt>
                <c:pt idx="9">
                  <c:v>37996</c:v>
                </c:pt>
                <c:pt idx="10">
                  <c:v>37997</c:v>
                </c:pt>
                <c:pt idx="11">
                  <c:v>37998</c:v>
                </c:pt>
                <c:pt idx="12">
                  <c:v>37999</c:v>
                </c:pt>
                <c:pt idx="13">
                  <c:v>38000</c:v>
                </c:pt>
                <c:pt idx="14">
                  <c:v>38001</c:v>
                </c:pt>
                <c:pt idx="15">
                  <c:v>38002</c:v>
                </c:pt>
                <c:pt idx="16">
                  <c:v>38003</c:v>
                </c:pt>
                <c:pt idx="17">
                  <c:v>38004</c:v>
                </c:pt>
                <c:pt idx="18">
                  <c:v>38005</c:v>
                </c:pt>
                <c:pt idx="19">
                  <c:v>38006</c:v>
                </c:pt>
                <c:pt idx="20">
                  <c:v>38007</c:v>
                </c:pt>
                <c:pt idx="21">
                  <c:v>38008</c:v>
                </c:pt>
                <c:pt idx="22">
                  <c:v>38009</c:v>
                </c:pt>
                <c:pt idx="23">
                  <c:v>38010</c:v>
                </c:pt>
                <c:pt idx="24">
                  <c:v>38011</c:v>
                </c:pt>
                <c:pt idx="25">
                  <c:v>38012</c:v>
                </c:pt>
                <c:pt idx="26">
                  <c:v>38013</c:v>
                </c:pt>
                <c:pt idx="27">
                  <c:v>38014</c:v>
                </c:pt>
                <c:pt idx="28">
                  <c:v>38015</c:v>
                </c:pt>
                <c:pt idx="29">
                  <c:v>38016</c:v>
                </c:pt>
                <c:pt idx="30">
                  <c:v>38017</c:v>
                </c:pt>
                <c:pt idx="31">
                  <c:v>38018</c:v>
                </c:pt>
                <c:pt idx="32">
                  <c:v>38019</c:v>
                </c:pt>
                <c:pt idx="33">
                  <c:v>38020</c:v>
                </c:pt>
                <c:pt idx="34">
                  <c:v>38021</c:v>
                </c:pt>
                <c:pt idx="35">
                  <c:v>38022</c:v>
                </c:pt>
                <c:pt idx="36">
                  <c:v>38023</c:v>
                </c:pt>
                <c:pt idx="37">
                  <c:v>38024</c:v>
                </c:pt>
                <c:pt idx="38">
                  <c:v>38025</c:v>
                </c:pt>
                <c:pt idx="39">
                  <c:v>38026</c:v>
                </c:pt>
                <c:pt idx="40">
                  <c:v>38027</c:v>
                </c:pt>
                <c:pt idx="41">
                  <c:v>38028</c:v>
                </c:pt>
                <c:pt idx="42">
                  <c:v>38029</c:v>
                </c:pt>
                <c:pt idx="43">
                  <c:v>38030</c:v>
                </c:pt>
                <c:pt idx="44">
                  <c:v>38031</c:v>
                </c:pt>
                <c:pt idx="45">
                  <c:v>38032</c:v>
                </c:pt>
                <c:pt idx="46">
                  <c:v>38033</c:v>
                </c:pt>
                <c:pt idx="47">
                  <c:v>38034</c:v>
                </c:pt>
                <c:pt idx="48">
                  <c:v>38035</c:v>
                </c:pt>
                <c:pt idx="49">
                  <c:v>38036</c:v>
                </c:pt>
                <c:pt idx="50">
                  <c:v>38037</c:v>
                </c:pt>
                <c:pt idx="51">
                  <c:v>38038</c:v>
                </c:pt>
                <c:pt idx="52">
                  <c:v>38039</c:v>
                </c:pt>
                <c:pt idx="53">
                  <c:v>38040</c:v>
                </c:pt>
                <c:pt idx="54">
                  <c:v>38041</c:v>
                </c:pt>
                <c:pt idx="55">
                  <c:v>38042</c:v>
                </c:pt>
                <c:pt idx="56">
                  <c:v>38043</c:v>
                </c:pt>
                <c:pt idx="57">
                  <c:v>38044</c:v>
                </c:pt>
                <c:pt idx="58">
                  <c:v>38045</c:v>
                </c:pt>
                <c:pt idx="59">
                  <c:v>38046</c:v>
                </c:pt>
                <c:pt idx="60">
                  <c:v>38047</c:v>
                </c:pt>
                <c:pt idx="61">
                  <c:v>38048</c:v>
                </c:pt>
                <c:pt idx="62">
                  <c:v>38049</c:v>
                </c:pt>
                <c:pt idx="63">
                  <c:v>38050</c:v>
                </c:pt>
                <c:pt idx="64">
                  <c:v>38051</c:v>
                </c:pt>
                <c:pt idx="65">
                  <c:v>38052</c:v>
                </c:pt>
                <c:pt idx="66">
                  <c:v>38053</c:v>
                </c:pt>
                <c:pt idx="67">
                  <c:v>38054</c:v>
                </c:pt>
                <c:pt idx="68">
                  <c:v>38055</c:v>
                </c:pt>
                <c:pt idx="69">
                  <c:v>38056</c:v>
                </c:pt>
                <c:pt idx="70">
                  <c:v>38057</c:v>
                </c:pt>
                <c:pt idx="71">
                  <c:v>38058</c:v>
                </c:pt>
                <c:pt idx="72">
                  <c:v>38059</c:v>
                </c:pt>
                <c:pt idx="73">
                  <c:v>38060</c:v>
                </c:pt>
                <c:pt idx="74">
                  <c:v>38061</c:v>
                </c:pt>
                <c:pt idx="75">
                  <c:v>38062</c:v>
                </c:pt>
                <c:pt idx="76">
                  <c:v>38063</c:v>
                </c:pt>
                <c:pt idx="77">
                  <c:v>38064</c:v>
                </c:pt>
                <c:pt idx="78">
                  <c:v>38065</c:v>
                </c:pt>
                <c:pt idx="79">
                  <c:v>38066</c:v>
                </c:pt>
                <c:pt idx="80">
                  <c:v>38067</c:v>
                </c:pt>
                <c:pt idx="81">
                  <c:v>38068</c:v>
                </c:pt>
                <c:pt idx="82">
                  <c:v>38069</c:v>
                </c:pt>
                <c:pt idx="83">
                  <c:v>38070</c:v>
                </c:pt>
                <c:pt idx="84">
                  <c:v>38071</c:v>
                </c:pt>
                <c:pt idx="85">
                  <c:v>38072</c:v>
                </c:pt>
                <c:pt idx="86">
                  <c:v>38073</c:v>
                </c:pt>
                <c:pt idx="87">
                  <c:v>38074</c:v>
                </c:pt>
                <c:pt idx="88">
                  <c:v>38075</c:v>
                </c:pt>
                <c:pt idx="89">
                  <c:v>38076</c:v>
                </c:pt>
                <c:pt idx="90">
                  <c:v>38077</c:v>
                </c:pt>
                <c:pt idx="91">
                  <c:v>38078</c:v>
                </c:pt>
                <c:pt idx="92">
                  <c:v>38079</c:v>
                </c:pt>
                <c:pt idx="93">
                  <c:v>38080</c:v>
                </c:pt>
                <c:pt idx="94">
                  <c:v>38081</c:v>
                </c:pt>
                <c:pt idx="95">
                  <c:v>38082</c:v>
                </c:pt>
                <c:pt idx="96">
                  <c:v>38083</c:v>
                </c:pt>
                <c:pt idx="97">
                  <c:v>38084</c:v>
                </c:pt>
                <c:pt idx="98">
                  <c:v>38085</c:v>
                </c:pt>
                <c:pt idx="99">
                  <c:v>38086</c:v>
                </c:pt>
                <c:pt idx="100">
                  <c:v>38087</c:v>
                </c:pt>
                <c:pt idx="101">
                  <c:v>38088</c:v>
                </c:pt>
                <c:pt idx="102">
                  <c:v>38089</c:v>
                </c:pt>
                <c:pt idx="103">
                  <c:v>38090</c:v>
                </c:pt>
                <c:pt idx="104">
                  <c:v>38091</c:v>
                </c:pt>
                <c:pt idx="105">
                  <c:v>38092</c:v>
                </c:pt>
                <c:pt idx="106">
                  <c:v>38093</c:v>
                </c:pt>
                <c:pt idx="107">
                  <c:v>38094</c:v>
                </c:pt>
                <c:pt idx="108">
                  <c:v>38095</c:v>
                </c:pt>
                <c:pt idx="109">
                  <c:v>38096</c:v>
                </c:pt>
                <c:pt idx="110">
                  <c:v>38097</c:v>
                </c:pt>
                <c:pt idx="111">
                  <c:v>38098</c:v>
                </c:pt>
                <c:pt idx="112">
                  <c:v>38099</c:v>
                </c:pt>
                <c:pt idx="113">
                  <c:v>38100</c:v>
                </c:pt>
                <c:pt idx="114">
                  <c:v>38101</c:v>
                </c:pt>
                <c:pt idx="115">
                  <c:v>38102</c:v>
                </c:pt>
                <c:pt idx="116">
                  <c:v>38103</c:v>
                </c:pt>
                <c:pt idx="117">
                  <c:v>38104</c:v>
                </c:pt>
                <c:pt idx="118">
                  <c:v>38105</c:v>
                </c:pt>
                <c:pt idx="119">
                  <c:v>38106</c:v>
                </c:pt>
                <c:pt idx="120">
                  <c:v>38107</c:v>
                </c:pt>
                <c:pt idx="121">
                  <c:v>38108</c:v>
                </c:pt>
                <c:pt idx="122">
                  <c:v>38109</c:v>
                </c:pt>
                <c:pt idx="123">
                  <c:v>38110</c:v>
                </c:pt>
                <c:pt idx="124">
                  <c:v>38111</c:v>
                </c:pt>
                <c:pt idx="125">
                  <c:v>38112</c:v>
                </c:pt>
                <c:pt idx="126">
                  <c:v>38113</c:v>
                </c:pt>
                <c:pt idx="127">
                  <c:v>38114</c:v>
                </c:pt>
                <c:pt idx="128">
                  <c:v>38115</c:v>
                </c:pt>
                <c:pt idx="129">
                  <c:v>38116</c:v>
                </c:pt>
                <c:pt idx="130">
                  <c:v>38117</c:v>
                </c:pt>
                <c:pt idx="131">
                  <c:v>38118</c:v>
                </c:pt>
                <c:pt idx="132">
                  <c:v>38119</c:v>
                </c:pt>
                <c:pt idx="133">
                  <c:v>38120</c:v>
                </c:pt>
                <c:pt idx="134">
                  <c:v>38121</c:v>
                </c:pt>
                <c:pt idx="135">
                  <c:v>38122</c:v>
                </c:pt>
                <c:pt idx="136">
                  <c:v>38123</c:v>
                </c:pt>
                <c:pt idx="137">
                  <c:v>38124</c:v>
                </c:pt>
                <c:pt idx="138">
                  <c:v>38125</c:v>
                </c:pt>
                <c:pt idx="139">
                  <c:v>38126</c:v>
                </c:pt>
                <c:pt idx="140">
                  <c:v>38127</c:v>
                </c:pt>
                <c:pt idx="141">
                  <c:v>38128</c:v>
                </c:pt>
                <c:pt idx="142">
                  <c:v>38129</c:v>
                </c:pt>
                <c:pt idx="143">
                  <c:v>38130</c:v>
                </c:pt>
                <c:pt idx="144">
                  <c:v>38131</c:v>
                </c:pt>
                <c:pt idx="145">
                  <c:v>38132</c:v>
                </c:pt>
                <c:pt idx="146">
                  <c:v>38133</c:v>
                </c:pt>
                <c:pt idx="147">
                  <c:v>38134</c:v>
                </c:pt>
                <c:pt idx="148">
                  <c:v>38135</c:v>
                </c:pt>
                <c:pt idx="149">
                  <c:v>38136</c:v>
                </c:pt>
                <c:pt idx="150">
                  <c:v>38137</c:v>
                </c:pt>
                <c:pt idx="151">
                  <c:v>38138</c:v>
                </c:pt>
                <c:pt idx="152">
                  <c:v>38139</c:v>
                </c:pt>
                <c:pt idx="153">
                  <c:v>38140</c:v>
                </c:pt>
                <c:pt idx="154">
                  <c:v>38141</c:v>
                </c:pt>
                <c:pt idx="155">
                  <c:v>38142</c:v>
                </c:pt>
                <c:pt idx="156">
                  <c:v>38143</c:v>
                </c:pt>
                <c:pt idx="157">
                  <c:v>38144</c:v>
                </c:pt>
                <c:pt idx="158">
                  <c:v>38145</c:v>
                </c:pt>
                <c:pt idx="159">
                  <c:v>38146</c:v>
                </c:pt>
                <c:pt idx="160">
                  <c:v>38147</c:v>
                </c:pt>
                <c:pt idx="161">
                  <c:v>38148</c:v>
                </c:pt>
                <c:pt idx="162">
                  <c:v>38149</c:v>
                </c:pt>
                <c:pt idx="163">
                  <c:v>38150</c:v>
                </c:pt>
                <c:pt idx="164">
                  <c:v>38151</c:v>
                </c:pt>
                <c:pt idx="165">
                  <c:v>38152</c:v>
                </c:pt>
                <c:pt idx="166">
                  <c:v>38153</c:v>
                </c:pt>
                <c:pt idx="167">
                  <c:v>38154</c:v>
                </c:pt>
                <c:pt idx="168">
                  <c:v>38155</c:v>
                </c:pt>
                <c:pt idx="169">
                  <c:v>38156</c:v>
                </c:pt>
                <c:pt idx="170">
                  <c:v>38157</c:v>
                </c:pt>
                <c:pt idx="171">
                  <c:v>38158</c:v>
                </c:pt>
                <c:pt idx="172">
                  <c:v>38159</c:v>
                </c:pt>
                <c:pt idx="173">
                  <c:v>38160</c:v>
                </c:pt>
                <c:pt idx="174">
                  <c:v>38161</c:v>
                </c:pt>
                <c:pt idx="175">
                  <c:v>38162</c:v>
                </c:pt>
                <c:pt idx="176">
                  <c:v>38163</c:v>
                </c:pt>
                <c:pt idx="177">
                  <c:v>38164</c:v>
                </c:pt>
                <c:pt idx="178">
                  <c:v>38165</c:v>
                </c:pt>
                <c:pt idx="179">
                  <c:v>38166</c:v>
                </c:pt>
                <c:pt idx="180">
                  <c:v>38167</c:v>
                </c:pt>
                <c:pt idx="181">
                  <c:v>38168</c:v>
                </c:pt>
                <c:pt idx="182">
                  <c:v>38169</c:v>
                </c:pt>
                <c:pt idx="183">
                  <c:v>38170</c:v>
                </c:pt>
                <c:pt idx="184">
                  <c:v>38171</c:v>
                </c:pt>
                <c:pt idx="185">
                  <c:v>38172</c:v>
                </c:pt>
                <c:pt idx="186">
                  <c:v>38173</c:v>
                </c:pt>
                <c:pt idx="187">
                  <c:v>38174</c:v>
                </c:pt>
                <c:pt idx="188">
                  <c:v>38175</c:v>
                </c:pt>
                <c:pt idx="189">
                  <c:v>38176</c:v>
                </c:pt>
                <c:pt idx="190">
                  <c:v>38177</c:v>
                </c:pt>
                <c:pt idx="191">
                  <c:v>38178</c:v>
                </c:pt>
                <c:pt idx="192">
                  <c:v>38179</c:v>
                </c:pt>
                <c:pt idx="193">
                  <c:v>38180</c:v>
                </c:pt>
                <c:pt idx="194">
                  <c:v>38181</c:v>
                </c:pt>
                <c:pt idx="195">
                  <c:v>38182</c:v>
                </c:pt>
                <c:pt idx="196">
                  <c:v>38183</c:v>
                </c:pt>
                <c:pt idx="197">
                  <c:v>38184</c:v>
                </c:pt>
                <c:pt idx="198">
                  <c:v>38185</c:v>
                </c:pt>
                <c:pt idx="199">
                  <c:v>38186</c:v>
                </c:pt>
                <c:pt idx="200">
                  <c:v>38187</c:v>
                </c:pt>
                <c:pt idx="201">
                  <c:v>38188</c:v>
                </c:pt>
                <c:pt idx="202">
                  <c:v>38189</c:v>
                </c:pt>
                <c:pt idx="203">
                  <c:v>38190</c:v>
                </c:pt>
                <c:pt idx="204">
                  <c:v>38191</c:v>
                </c:pt>
                <c:pt idx="205">
                  <c:v>38192</c:v>
                </c:pt>
                <c:pt idx="206">
                  <c:v>38193</c:v>
                </c:pt>
                <c:pt idx="207">
                  <c:v>38194</c:v>
                </c:pt>
                <c:pt idx="208">
                  <c:v>38195</c:v>
                </c:pt>
                <c:pt idx="209">
                  <c:v>38196</c:v>
                </c:pt>
                <c:pt idx="210">
                  <c:v>38197</c:v>
                </c:pt>
                <c:pt idx="211">
                  <c:v>38198</c:v>
                </c:pt>
                <c:pt idx="212">
                  <c:v>38199</c:v>
                </c:pt>
                <c:pt idx="213">
                  <c:v>38200</c:v>
                </c:pt>
                <c:pt idx="214">
                  <c:v>38201</c:v>
                </c:pt>
                <c:pt idx="215">
                  <c:v>38202</c:v>
                </c:pt>
                <c:pt idx="216">
                  <c:v>38203</c:v>
                </c:pt>
                <c:pt idx="217">
                  <c:v>38204</c:v>
                </c:pt>
                <c:pt idx="218">
                  <c:v>38205</c:v>
                </c:pt>
                <c:pt idx="219">
                  <c:v>38206</c:v>
                </c:pt>
                <c:pt idx="220">
                  <c:v>38207</c:v>
                </c:pt>
                <c:pt idx="221">
                  <c:v>38208</c:v>
                </c:pt>
                <c:pt idx="222">
                  <c:v>38209</c:v>
                </c:pt>
                <c:pt idx="223">
                  <c:v>38210</c:v>
                </c:pt>
                <c:pt idx="224">
                  <c:v>38211</c:v>
                </c:pt>
                <c:pt idx="225">
                  <c:v>38212</c:v>
                </c:pt>
                <c:pt idx="226">
                  <c:v>38213</c:v>
                </c:pt>
                <c:pt idx="227">
                  <c:v>38214</c:v>
                </c:pt>
                <c:pt idx="228">
                  <c:v>38215</c:v>
                </c:pt>
                <c:pt idx="229">
                  <c:v>38216</c:v>
                </c:pt>
                <c:pt idx="230">
                  <c:v>38217</c:v>
                </c:pt>
                <c:pt idx="231">
                  <c:v>38218</c:v>
                </c:pt>
                <c:pt idx="232">
                  <c:v>38219</c:v>
                </c:pt>
                <c:pt idx="233">
                  <c:v>38220</c:v>
                </c:pt>
                <c:pt idx="234">
                  <c:v>38221</c:v>
                </c:pt>
                <c:pt idx="235">
                  <c:v>38222</c:v>
                </c:pt>
                <c:pt idx="236">
                  <c:v>38223</c:v>
                </c:pt>
                <c:pt idx="237">
                  <c:v>38224</c:v>
                </c:pt>
                <c:pt idx="238">
                  <c:v>38225</c:v>
                </c:pt>
                <c:pt idx="239">
                  <c:v>38226</c:v>
                </c:pt>
                <c:pt idx="240">
                  <c:v>38227</c:v>
                </c:pt>
                <c:pt idx="241">
                  <c:v>38228</c:v>
                </c:pt>
                <c:pt idx="242">
                  <c:v>38229</c:v>
                </c:pt>
                <c:pt idx="243">
                  <c:v>38230</c:v>
                </c:pt>
                <c:pt idx="244">
                  <c:v>38231</c:v>
                </c:pt>
                <c:pt idx="245">
                  <c:v>38232</c:v>
                </c:pt>
                <c:pt idx="246">
                  <c:v>38233</c:v>
                </c:pt>
                <c:pt idx="247">
                  <c:v>38234</c:v>
                </c:pt>
                <c:pt idx="248">
                  <c:v>38235</c:v>
                </c:pt>
                <c:pt idx="249">
                  <c:v>38236</c:v>
                </c:pt>
                <c:pt idx="250">
                  <c:v>38237</c:v>
                </c:pt>
                <c:pt idx="251">
                  <c:v>38238</c:v>
                </c:pt>
                <c:pt idx="252">
                  <c:v>38239</c:v>
                </c:pt>
                <c:pt idx="253">
                  <c:v>38240</c:v>
                </c:pt>
                <c:pt idx="254">
                  <c:v>38241</c:v>
                </c:pt>
                <c:pt idx="255">
                  <c:v>38242</c:v>
                </c:pt>
                <c:pt idx="256">
                  <c:v>38243</c:v>
                </c:pt>
                <c:pt idx="257">
                  <c:v>38244</c:v>
                </c:pt>
                <c:pt idx="258">
                  <c:v>38245</c:v>
                </c:pt>
                <c:pt idx="259">
                  <c:v>38246</c:v>
                </c:pt>
                <c:pt idx="260">
                  <c:v>38247</c:v>
                </c:pt>
                <c:pt idx="261">
                  <c:v>38248</c:v>
                </c:pt>
                <c:pt idx="262">
                  <c:v>38249</c:v>
                </c:pt>
                <c:pt idx="263">
                  <c:v>38250</c:v>
                </c:pt>
                <c:pt idx="264">
                  <c:v>38251</c:v>
                </c:pt>
                <c:pt idx="265">
                  <c:v>38252</c:v>
                </c:pt>
                <c:pt idx="266">
                  <c:v>38253</c:v>
                </c:pt>
                <c:pt idx="267">
                  <c:v>38254</c:v>
                </c:pt>
                <c:pt idx="268">
                  <c:v>38255</c:v>
                </c:pt>
                <c:pt idx="269">
                  <c:v>38256</c:v>
                </c:pt>
                <c:pt idx="270">
                  <c:v>38257</c:v>
                </c:pt>
                <c:pt idx="271">
                  <c:v>38258</c:v>
                </c:pt>
                <c:pt idx="272">
                  <c:v>38259</c:v>
                </c:pt>
                <c:pt idx="273">
                  <c:v>38260</c:v>
                </c:pt>
                <c:pt idx="274">
                  <c:v>38261</c:v>
                </c:pt>
                <c:pt idx="275">
                  <c:v>38262</c:v>
                </c:pt>
                <c:pt idx="276">
                  <c:v>38263</c:v>
                </c:pt>
                <c:pt idx="277">
                  <c:v>38264</c:v>
                </c:pt>
                <c:pt idx="278">
                  <c:v>38265</c:v>
                </c:pt>
                <c:pt idx="279">
                  <c:v>38266</c:v>
                </c:pt>
                <c:pt idx="280">
                  <c:v>38267</c:v>
                </c:pt>
                <c:pt idx="281">
                  <c:v>38268</c:v>
                </c:pt>
                <c:pt idx="282">
                  <c:v>38269</c:v>
                </c:pt>
                <c:pt idx="283">
                  <c:v>38270</c:v>
                </c:pt>
                <c:pt idx="284">
                  <c:v>38271</c:v>
                </c:pt>
                <c:pt idx="285">
                  <c:v>38272</c:v>
                </c:pt>
                <c:pt idx="286">
                  <c:v>38273</c:v>
                </c:pt>
                <c:pt idx="287">
                  <c:v>38274</c:v>
                </c:pt>
                <c:pt idx="288">
                  <c:v>38275</c:v>
                </c:pt>
                <c:pt idx="289">
                  <c:v>38276</c:v>
                </c:pt>
                <c:pt idx="290">
                  <c:v>38277</c:v>
                </c:pt>
                <c:pt idx="291">
                  <c:v>38278</c:v>
                </c:pt>
                <c:pt idx="292">
                  <c:v>38279</c:v>
                </c:pt>
                <c:pt idx="293">
                  <c:v>38280</c:v>
                </c:pt>
                <c:pt idx="294">
                  <c:v>38281</c:v>
                </c:pt>
                <c:pt idx="295">
                  <c:v>38282</c:v>
                </c:pt>
                <c:pt idx="296">
                  <c:v>38283</c:v>
                </c:pt>
                <c:pt idx="297">
                  <c:v>38284</c:v>
                </c:pt>
                <c:pt idx="298">
                  <c:v>38285</c:v>
                </c:pt>
                <c:pt idx="299">
                  <c:v>38286</c:v>
                </c:pt>
                <c:pt idx="300">
                  <c:v>38287</c:v>
                </c:pt>
                <c:pt idx="301">
                  <c:v>38288</c:v>
                </c:pt>
                <c:pt idx="302">
                  <c:v>38289</c:v>
                </c:pt>
                <c:pt idx="303">
                  <c:v>38290</c:v>
                </c:pt>
                <c:pt idx="304">
                  <c:v>38291</c:v>
                </c:pt>
                <c:pt idx="305">
                  <c:v>38292</c:v>
                </c:pt>
                <c:pt idx="306">
                  <c:v>38293</c:v>
                </c:pt>
                <c:pt idx="307">
                  <c:v>38294</c:v>
                </c:pt>
                <c:pt idx="308">
                  <c:v>38295</c:v>
                </c:pt>
                <c:pt idx="309">
                  <c:v>38296</c:v>
                </c:pt>
                <c:pt idx="310">
                  <c:v>38297</c:v>
                </c:pt>
                <c:pt idx="311">
                  <c:v>38298</c:v>
                </c:pt>
                <c:pt idx="312">
                  <c:v>38299</c:v>
                </c:pt>
                <c:pt idx="313">
                  <c:v>38300</c:v>
                </c:pt>
                <c:pt idx="314">
                  <c:v>38301</c:v>
                </c:pt>
                <c:pt idx="315">
                  <c:v>38302</c:v>
                </c:pt>
                <c:pt idx="316">
                  <c:v>38303</c:v>
                </c:pt>
                <c:pt idx="317">
                  <c:v>38304</c:v>
                </c:pt>
                <c:pt idx="318">
                  <c:v>38305</c:v>
                </c:pt>
                <c:pt idx="319">
                  <c:v>38306</c:v>
                </c:pt>
                <c:pt idx="320">
                  <c:v>38307</c:v>
                </c:pt>
                <c:pt idx="321">
                  <c:v>38308</c:v>
                </c:pt>
                <c:pt idx="322">
                  <c:v>38309</c:v>
                </c:pt>
                <c:pt idx="323">
                  <c:v>38310</c:v>
                </c:pt>
                <c:pt idx="324">
                  <c:v>38311</c:v>
                </c:pt>
                <c:pt idx="325">
                  <c:v>38312</c:v>
                </c:pt>
                <c:pt idx="326">
                  <c:v>38313</c:v>
                </c:pt>
                <c:pt idx="327">
                  <c:v>38314</c:v>
                </c:pt>
                <c:pt idx="328">
                  <c:v>38315</c:v>
                </c:pt>
                <c:pt idx="329">
                  <c:v>38316</c:v>
                </c:pt>
                <c:pt idx="330">
                  <c:v>38317</c:v>
                </c:pt>
                <c:pt idx="331">
                  <c:v>38318</c:v>
                </c:pt>
                <c:pt idx="332">
                  <c:v>38319</c:v>
                </c:pt>
                <c:pt idx="333">
                  <c:v>38320</c:v>
                </c:pt>
                <c:pt idx="334">
                  <c:v>38321</c:v>
                </c:pt>
                <c:pt idx="335">
                  <c:v>38322</c:v>
                </c:pt>
                <c:pt idx="336">
                  <c:v>38323</c:v>
                </c:pt>
                <c:pt idx="337">
                  <c:v>38324</c:v>
                </c:pt>
                <c:pt idx="338">
                  <c:v>38325</c:v>
                </c:pt>
                <c:pt idx="339">
                  <c:v>38326</c:v>
                </c:pt>
                <c:pt idx="340">
                  <c:v>38327</c:v>
                </c:pt>
                <c:pt idx="341">
                  <c:v>38328</c:v>
                </c:pt>
                <c:pt idx="342">
                  <c:v>38329</c:v>
                </c:pt>
                <c:pt idx="343">
                  <c:v>38330</c:v>
                </c:pt>
                <c:pt idx="344">
                  <c:v>38331</c:v>
                </c:pt>
                <c:pt idx="345">
                  <c:v>38332</c:v>
                </c:pt>
                <c:pt idx="346">
                  <c:v>38333</c:v>
                </c:pt>
                <c:pt idx="347">
                  <c:v>38334</c:v>
                </c:pt>
                <c:pt idx="348">
                  <c:v>38335</c:v>
                </c:pt>
                <c:pt idx="349">
                  <c:v>38336</c:v>
                </c:pt>
                <c:pt idx="350">
                  <c:v>38337</c:v>
                </c:pt>
                <c:pt idx="351">
                  <c:v>38338</c:v>
                </c:pt>
                <c:pt idx="352">
                  <c:v>38339</c:v>
                </c:pt>
                <c:pt idx="353">
                  <c:v>38340</c:v>
                </c:pt>
                <c:pt idx="354">
                  <c:v>38341</c:v>
                </c:pt>
                <c:pt idx="355">
                  <c:v>38342</c:v>
                </c:pt>
                <c:pt idx="356">
                  <c:v>38343</c:v>
                </c:pt>
                <c:pt idx="357">
                  <c:v>38344</c:v>
                </c:pt>
                <c:pt idx="358">
                  <c:v>38345</c:v>
                </c:pt>
                <c:pt idx="359">
                  <c:v>38346</c:v>
                </c:pt>
                <c:pt idx="360">
                  <c:v>38347</c:v>
                </c:pt>
                <c:pt idx="361">
                  <c:v>38348</c:v>
                </c:pt>
                <c:pt idx="362">
                  <c:v>38349</c:v>
                </c:pt>
                <c:pt idx="363">
                  <c:v>38350</c:v>
                </c:pt>
                <c:pt idx="364">
                  <c:v>38351</c:v>
                </c:pt>
                <c:pt idx="365">
                  <c:v>38352</c:v>
                </c:pt>
              </c:numCache>
            </c:numRef>
          </c:cat>
          <c:val>
            <c:numRef>
              <c:f>'2004'!$AE$66:$AE$431</c:f>
              <c:numCache>
                <c:formatCode>General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Missing data</c:v>
          </c:tx>
          <c:spPr>
            <a:ln w="28575">
              <a:noFill/>
            </a:ln>
          </c:spPr>
          <c:marker>
            <c:symbol val="none"/>
          </c:marker>
          <c:errBars>
            <c:errDir val="y"/>
            <c:errBarType val="plus"/>
            <c:errValType val="percentage"/>
            <c:noEndCap val="1"/>
            <c:val val="5000"/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val>
            <c:numRef>
              <c:f>'2004'!$AF$66:$AF$431</c:f>
              <c:numCache>
                <c:formatCode>General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24960"/>
        <c:axId val="51577984"/>
      </c:lineChart>
      <c:dateAx>
        <c:axId val="48024960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577984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51577984"/>
        <c:scaling>
          <c:orientation val="minMax"/>
          <c:min val="-1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0652470308124525E-2"/>
              <c:y val="0.336449365803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0249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4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2795115332433E-2"/>
          <c:y val="5.9288651974454931E-2"/>
          <c:w val="0.90094979647218454"/>
          <c:h val="0.72332155408835008"/>
        </c:manualLayout>
      </c:layout>
      <c:barChart>
        <c:barDir val="col"/>
        <c:grouping val="clustered"/>
        <c:varyColors val="0"/>
        <c:ser>
          <c:idx val="1"/>
          <c:order val="1"/>
          <c:tx>
            <c:v>Mean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'2004'!$P$15:$AA$15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'2004'!$P$50:$AA$50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95520"/>
        <c:axId val="51605888"/>
      </c:barChart>
      <c:lineChart>
        <c:grouping val="standard"/>
        <c:varyColors val="0"/>
        <c:ser>
          <c:idx val="0"/>
          <c:order val="0"/>
          <c:tx>
            <c:v>Maximum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'2004'!$P$15:$AA$15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'2004'!$P$49:$AA$49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Minimum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'2004'!$P$15:$AA$15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'2004'!$P$51:$AA$51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95520"/>
        <c:axId val="51605888"/>
      </c:lineChart>
      <c:catAx>
        <c:axId val="5159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60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605888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975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3.7991858887381276E-2"/>
              <c:y val="0.300395836670571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5955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720488466757124"/>
          <c:y val="0.88537720281852694"/>
          <c:w val="0.29850746268656714"/>
          <c:h val="8.69566895625338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5" orientation="landscape" horizontalDpi="-4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24828215342811E-2"/>
          <c:y val="8.0188679245283015E-2"/>
          <c:w val="0.89247428972704779"/>
          <c:h val="0.85377358490566035"/>
        </c:manualLayout>
      </c:layout>
      <c:lineChart>
        <c:grouping val="standard"/>
        <c:varyColors val="0"/>
        <c:ser>
          <c:idx val="0"/>
          <c:order val="0"/>
          <c:tx>
            <c:v>Daily Flow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'2005'!$AD$66:$AD$430</c:f>
              <c:numCache>
                <c:formatCode>d\-mmm</c:formatCode>
                <c:ptCount val="365"/>
                <c:pt idx="0">
                  <c:v>38353</c:v>
                </c:pt>
                <c:pt idx="1">
                  <c:v>38354</c:v>
                </c:pt>
                <c:pt idx="2">
                  <c:v>38355</c:v>
                </c:pt>
                <c:pt idx="3">
                  <c:v>38356</c:v>
                </c:pt>
                <c:pt idx="4">
                  <c:v>38357</c:v>
                </c:pt>
                <c:pt idx="5">
                  <c:v>38358</c:v>
                </c:pt>
                <c:pt idx="6">
                  <c:v>38359</c:v>
                </c:pt>
                <c:pt idx="7">
                  <c:v>38360</c:v>
                </c:pt>
                <c:pt idx="8">
                  <c:v>38361</c:v>
                </c:pt>
                <c:pt idx="9">
                  <c:v>38362</c:v>
                </c:pt>
                <c:pt idx="10">
                  <c:v>38363</c:v>
                </c:pt>
                <c:pt idx="11">
                  <c:v>38364</c:v>
                </c:pt>
                <c:pt idx="12">
                  <c:v>38365</c:v>
                </c:pt>
                <c:pt idx="13">
                  <c:v>38366</c:v>
                </c:pt>
                <c:pt idx="14">
                  <c:v>38367</c:v>
                </c:pt>
                <c:pt idx="15">
                  <c:v>38368</c:v>
                </c:pt>
                <c:pt idx="16">
                  <c:v>38369</c:v>
                </c:pt>
                <c:pt idx="17">
                  <c:v>38370</c:v>
                </c:pt>
                <c:pt idx="18">
                  <c:v>38371</c:v>
                </c:pt>
                <c:pt idx="19">
                  <c:v>38372</c:v>
                </c:pt>
                <c:pt idx="20">
                  <c:v>38373</c:v>
                </c:pt>
                <c:pt idx="21">
                  <c:v>38374</c:v>
                </c:pt>
                <c:pt idx="22">
                  <c:v>38375</c:v>
                </c:pt>
                <c:pt idx="23">
                  <c:v>38376</c:v>
                </c:pt>
                <c:pt idx="24">
                  <c:v>38377</c:v>
                </c:pt>
                <c:pt idx="25">
                  <c:v>38378</c:v>
                </c:pt>
                <c:pt idx="26">
                  <c:v>38379</c:v>
                </c:pt>
                <c:pt idx="27">
                  <c:v>38380</c:v>
                </c:pt>
                <c:pt idx="28">
                  <c:v>38381</c:v>
                </c:pt>
                <c:pt idx="29">
                  <c:v>38382</c:v>
                </c:pt>
                <c:pt idx="30">
                  <c:v>38383</c:v>
                </c:pt>
                <c:pt idx="31">
                  <c:v>38384</c:v>
                </c:pt>
                <c:pt idx="32">
                  <c:v>38385</c:v>
                </c:pt>
                <c:pt idx="33">
                  <c:v>38386</c:v>
                </c:pt>
                <c:pt idx="34">
                  <c:v>38387</c:v>
                </c:pt>
                <c:pt idx="35">
                  <c:v>38388</c:v>
                </c:pt>
                <c:pt idx="36">
                  <c:v>38389</c:v>
                </c:pt>
                <c:pt idx="37">
                  <c:v>38390</c:v>
                </c:pt>
                <c:pt idx="38">
                  <c:v>38391</c:v>
                </c:pt>
                <c:pt idx="39">
                  <c:v>38392</c:v>
                </c:pt>
                <c:pt idx="40">
                  <c:v>38393</c:v>
                </c:pt>
                <c:pt idx="41">
                  <c:v>38394</c:v>
                </c:pt>
                <c:pt idx="42">
                  <c:v>38395</c:v>
                </c:pt>
                <c:pt idx="43">
                  <c:v>38396</c:v>
                </c:pt>
                <c:pt idx="44">
                  <c:v>38397</c:v>
                </c:pt>
                <c:pt idx="45">
                  <c:v>38398</c:v>
                </c:pt>
                <c:pt idx="46">
                  <c:v>38399</c:v>
                </c:pt>
                <c:pt idx="47">
                  <c:v>38400</c:v>
                </c:pt>
                <c:pt idx="48">
                  <c:v>38401</c:v>
                </c:pt>
                <c:pt idx="49">
                  <c:v>38402</c:v>
                </c:pt>
                <c:pt idx="50">
                  <c:v>38403</c:v>
                </c:pt>
                <c:pt idx="51">
                  <c:v>38404</c:v>
                </c:pt>
                <c:pt idx="52">
                  <c:v>38405</c:v>
                </c:pt>
                <c:pt idx="53">
                  <c:v>38406</c:v>
                </c:pt>
                <c:pt idx="54">
                  <c:v>38407</c:v>
                </c:pt>
                <c:pt idx="55">
                  <c:v>38408</c:v>
                </c:pt>
                <c:pt idx="56">
                  <c:v>38409</c:v>
                </c:pt>
                <c:pt idx="57">
                  <c:v>38410</c:v>
                </c:pt>
                <c:pt idx="58">
                  <c:v>38411</c:v>
                </c:pt>
                <c:pt idx="59">
                  <c:v>38412</c:v>
                </c:pt>
                <c:pt idx="60">
                  <c:v>38413</c:v>
                </c:pt>
                <c:pt idx="61">
                  <c:v>38414</c:v>
                </c:pt>
                <c:pt idx="62">
                  <c:v>38415</c:v>
                </c:pt>
                <c:pt idx="63">
                  <c:v>38416</c:v>
                </c:pt>
                <c:pt idx="64">
                  <c:v>38417</c:v>
                </c:pt>
                <c:pt idx="65">
                  <c:v>38418</c:v>
                </c:pt>
                <c:pt idx="66">
                  <c:v>38419</c:v>
                </c:pt>
                <c:pt idx="67">
                  <c:v>38420</c:v>
                </c:pt>
                <c:pt idx="68">
                  <c:v>38421</c:v>
                </c:pt>
                <c:pt idx="69">
                  <c:v>38422</c:v>
                </c:pt>
                <c:pt idx="70">
                  <c:v>38423</c:v>
                </c:pt>
                <c:pt idx="71">
                  <c:v>38424</c:v>
                </c:pt>
                <c:pt idx="72">
                  <c:v>38425</c:v>
                </c:pt>
                <c:pt idx="73">
                  <c:v>38426</c:v>
                </c:pt>
                <c:pt idx="74">
                  <c:v>38427</c:v>
                </c:pt>
                <c:pt idx="75">
                  <c:v>38428</c:v>
                </c:pt>
                <c:pt idx="76">
                  <c:v>38429</c:v>
                </c:pt>
                <c:pt idx="77">
                  <c:v>38430</c:v>
                </c:pt>
                <c:pt idx="78">
                  <c:v>38431</c:v>
                </c:pt>
                <c:pt idx="79">
                  <c:v>38432</c:v>
                </c:pt>
                <c:pt idx="80">
                  <c:v>38433</c:v>
                </c:pt>
                <c:pt idx="81">
                  <c:v>38434</c:v>
                </c:pt>
                <c:pt idx="82">
                  <c:v>38435</c:v>
                </c:pt>
                <c:pt idx="83">
                  <c:v>38436</c:v>
                </c:pt>
                <c:pt idx="84">
                  <c:v>38437</c:v>
                </c:pt>
                <c:pt idx="85">
                  <c:v>38438</c:v>
                </c:pt>
                <c:pt idx="86">
                  <c:v>38439</c:v>
                </c:pt>
                <c:pt idx="87">
                  <c:v>38440</c:v>
                </c:pt>
                <c:pt idx="88">
                  <c:v>38441</c:v>
                </c:pt>
                <c:pt idx="89">
                  <c:v>38442</c:v>
                </c:pt>
                <c:pt idx="90">
                  <c:v>38443</c:v>
                </c:pt>
                <c:pt idx="91">
                  <c:v>38444</c:v>
                </c:pt>
                <c:pt idx="92">
                  <c:v>38445</c:v>
                </c:pt>
                <c:pt idx="93">
                  <c:v>38446</c:v>
                </c:pt>
                <c:pt idx="94">
                  <c:v>38447</c:v>
                </c:pt>
                <c:pt idx="95">
                  <c:v>38448</c:v>
                </c:pt>
                <c:pt idx="96">
                  <c:v>38449</c:v>
                </c:pt>
                <c:pt idx="97">
                  <c:v>38450</c:v>
                </c:pt>
                <c:pt idx="98">
                  <c:v>38451</c:v>
                </c:pt>
                <c:pt idx="99">
                  <c:v>38452</c:v>
                </c:pt>
                <c:pt idx="100">
                  <c:v>38453</c:v>
                </c:pt>
                <c:pt idx="101">
                  <c:v>38454</c:v>
                </c:pt>
                <c:pt idx="102">
                  <c:v>38455</c:v>
                </c:pt>
                <c:pt idx="103">
                  <c:v>38456</c:v>
                </c:pt>
                <c:pt idx="104">
                  <c:v>38457</c:v>
                </c:pt>
                <c:pt idx="105">
                  <c:v>38458</c:v>
                </c:pt>
                <c:pt idx="106">
                  <c:v>38459</c:v>
                </c:pt>
                <c:pt idx="107">
                  <c:v>38460</c:v>
                </c:pt>
                <c:pt idx="108">
                  <c:v>38461</c:v>
                </c:pt>
                <c:pt idx="109">
                  <c:v>38462</c:v>
                </c:pt>
                <c:pt idx="110">
                  <c:v>38463</c:v>
                </c:pt>
                <c:pt idx="111">
                  <c:v>38464</c:v>
                </c:pt>
                <c:pt idx="112">
                  <c:v>38465</c:v>
                </c:pt>
                <c:pt idx="113">
                  <c:v>38466</c:v>
                </c:pt>
                <c:pt idx="114">
                  <c:v>38467</c:v>
                </c:pt>
                <c:pt idx="115">
                  <c:v>38468</c:v>
                </c:pt>
                <c:pt idx="116">
                  <c:v>38469</c:v>
                </c:pt>
                <c:pt idx="117">
                  <c:v>38470</c:v>
                </c:pt>
                <c:pt idx="118">
                  <c:v>38471</c:v>
                </c:pt>
                <c:pt idx="119">
                  <c:v>38472</c:v>
                </c:pt>
                <c:pt idx="120">
                  <c:v>38473</c:v>
                </c:pt>
                <c:pt idx="121">
                  <c:v>38474</c:v>
                </c:pt>
                <c:pt idx="122">
                  <c:v>38475</c:v>
                </c:pt>
                <c:pt idx="123">
                  <c:v>38476</c:v>
                </c:pt>
                <c:pt idx="124">
                  <c:v>38477</c:v>
                </c:pt>
                <c:pt idx="125">
                  <c:v>38478</c:v>
                </c:pt>
                <c:pt idx="126">
                  <c:v>38479</c:v>
                </c:pt>
                <c:pt idx="127">
                  <c:v>38480</c:v>
                </c:pt>
                <c:pt idx="128">
                  <c:v>38481</c:v>
                </c:pt>
                <c:pt idx="129">
                  <c:v>38482</c:v>
                </c:pt>
                <c:pt idx="130">
                  <c:v>38483</c:v>
                </c:pt>
                <c:pt idx="131">
                  <c:v>38484</c:v>
                </c:pt>
                <c:pt idx="132">
                  <c:v>38485</c:v>
                </c:pt>
                <c:pt idx="133">
                  <c:v>38486</c:v>
                </c:pt>
                <c:pt idx="134">
                  <c:v>38487</c:v>
                </c:pt>
                <c:pt idx="135">
                  <c:v>38488</c:v>
                </c:pt>
                <c:pt idx="136">
                  <c:v>38489</c:v>
                </c:pt>
                <c:pt idx="137">
                  <c:v>38490</c:v>
                </c:pt>
                <c:pt idx="138">
                  <c:v>38491</c:v>
                </c:pt>
                <c:pt idx="139">
                  <c:v>38492</c:v>
                </c:pt>
                <c:pt idx="140">
                  <c:v>38493</c:v>
                </c:pt>
                <c:pt idx="141">
                  <c:v>38494</c:v>
                </c:pt>
                <c:pt idx="142">
                  <c:v>38495</c:v>
                </c:pt>
                <c:pt idx="143">
                  <c:v>38496</c:v>
                </c:pt>
                <c:pt idx="144">
                  <c:v>38497</c:v>
                </c:pt>
                <c:pt idx="145">
                  <c:v>38498</c:v>
                </c:pt>
                <c:pt idx="146">
                  <c:v>38499</c:v>
                </c:pt>
                <c:pt idx="147">
                  <c:v>38500</c:v>
                </c:pt>
                <c:pt idx="148">
                  <c:v>38501</c:v>
                </c:pt>
                <c:pt idx="149">
                  <c:v>38502</c:v>
                </c:pt>
                <c:pt idx="150">
                  <c:v>38503</c:v>
                </c:pt>
                <c:pt idx="151">
                  <c:v>38504</c:v>
                </c:pt>
                <c:pt idx="152">
                  <c:v>38505</c:v>
                </c:pt>
                <c:pt idx="153">
                  <c:v>38506</c:v>
                </c:pt>
                <c:pt idx="154">
                  <c:v>38507</c:v>
                </c:pt>
                <c:pt idx="155">
                  <c:v>38508</c:v>
                </c:pt>
                <c:pt idx="156">
                  <c:v>38509</c:v>
                </c:pt>
                <c:pt idx="157">
                  <c:v>38510</c:v>
                </c:pt>
                <c:pt idx="158">
                  <c:v>38511</c:v>
                </c:pt>
                <c:pt idx="159">
                  <c:v>38512</c:v>
                </c:pt>
                <c:pt idx="160">
                  <c:v>38513</c:v>
                </c:pt>
                <c:pt idx="161">
                  <c:v>38514</c:v>
                </c:pt>
                <c:pt idx="162">
                  <c:v>38515</c:v>
                </c:pt>
                <c:pt idx="163">
                  <c:v>38516</c:v>
                </c:pt>
                <c:pt idx="164">
                  <c:v>38517</c:v>
                </c:pt>
                <c:pt idx="165">
                  <c:v>38518</c:v>
                </c:pt>
                <c:pt idx="166">
                  <c:v>38519</c:v>
                </c:pt>
                <c:pt idx="167">
                  <c:v>38520</c:v>
                </c:pt>
                <c:pt idx="168">
                  <c:v>38521</c:v>
                </c:pt>
                <c:pt idx="169">
                  <c:v>38522</c:v>
                </c:pt>
                <c:pt idx="170">
                  <c:v>38523</c:v>
                </c:pt>
                <c:pt idx="171">
                  <c:v>38524</c:v>
                </c:pt>
                <c:pt idx="172">
                  <c:v>38525</c:v>
                </c:pt>
                <c:pt idx="173">
                  <c:v>38526</c:v>
                </c:pt>
                <c:pt idx="174">
                  <c:v>38527</c:v>
                </c:pt>
                <c:pt idx="175">
                  <c:v>38528</c:v>
                </c:pt>
                <c:pt idx="176">
                  <c:v>38529</c:v>
                </c:pt>
                <c:pt idx="177">
                  <c:v>38530</c:v>
                </c:pt>
                <c:pt idx="178">
                  <c:v>38531</c:v>
                </c:pt>
                <c:pt idx="179">
                  <c:v>38532</c:v>
                </c:pt>
                <c:pt idx="180">
                  <c:v>38533</c:v>
                </c:pt>
                <c:pt idx="181">
                  <c:v>38534</c:v>
                </c:pt>
                <c:pt idx="182">
                  <c:v>38535</c:v>
                </c:pt>
                <c:pt idx="183">
                  <c:v>38536</c:v>
                </c:pt>
                <c:pt idx="184">
                  <c:v>38537</c:v>
                </c:pt>
                <c:pt idx="185">
                  <c:v>38538</c:v>
                </c:pt>
                <c:pt idx="186">
                  <c:v>38539</c:v>
                </c:pt>
                <c:pt idx="187">
                  <c:v>38540</c:v>
                </c:pt>
                <c:pt idx="188">
                  <c:v>38541</c:v>
                </c:pt>
                <c:pt idx="189">
                  <c:v>38542</c:v>
                </c:pt>
                <c:pt idx="190">
                  <c:v>38543</c:v>
                </c:pt>
                <c:pt idx="191">
                  <c:v>38544</c:v>
                </c:pt>
                <c:pt idx="192">
                  <c:v>38545</c:v>
                </c:pt>
                <c:pt idx="193">
                  <c:v>38546</c:v>
                </c:pt>
                <c:pt idx="194">
                  <c:v>38547</c:v>
                </c:pt>
                <c:pt idx="195">
                  <c:v>38548</c:v>
                </c:pt>
                <c:pt idx="196">
                  <c:v>38549</c:v>
                </c:pt>
                <c:pt idx="197">
                  <c:v>38550</c:v>
                </c:pt>
                <c:pt idx="198">
                  <c:v>38551</c:v>
                </c:pt>
                <c:pt idx="199">
                  <c:v>38552</c:v>
                </c:pt>
                <c:pt idx="200">
                  <c:v>38553</c:v>
                </c:pt>
                <c:pt idx="201">
                  <c:v>38554</c:v>
                </c:pt>
                <c:pt idx="202">
                  <c:v>38555</c:v>
                </c:pt>
                <c:pt idx="203">
                  <c:v>38556</c:v>
                </c:pt>
                <c:pt idx="204">
                  <c:v>38557</c:v>
                </c:pt>
                <c:pt idx="205">
                  <c:v>38558</c:v>
                </c:pt>
                <c:pt idx="206">
                  <c:v>38559</c:v>
                </c:pt>
                <c:pt idx="207">
                  <c:v>38560</c:v>
                </c:pt>
                <c:pt idx="208">
                  <c:v>38561</c:v>
                </c:pt>
                <c:pt idx="209">
                  <c:v>38562</c:v>
                </c:pt>
                <c:pt idx="210">
                  <c:v>38563</c:v>
                </c:pt>
                <c:pt idx="211">
                  <c:v>38564</c:v>
                </c:pt>
                <c:pt idx="212">
                  <c:v>38565</c:v>
                </c:pt>
                <c:pt idx="213">
                  <c:v>38566</c:v>
                </c:pt>
                <c:pt idx="214">
                  <c:v>38567</c:v>
                </c:pt>
                <c:pt idx="215">
                  <c:v>38568</c:v>
                </c:pt>
                <c:pt idx="216">
                  <c:v>38569</c:v>
                </c:pt>
                <c:pt idx="217">
                  <c:v>38570</c:v>
                </c:pt>
                <c:pt idx="218">
                  <c:v>38571</c:v>
                </c:pt>
                <c:pt idx="219">
                  <c:v>38572</c:v>
                </c:pt>
                <c:pt idx="220">
                  <c:v>38573</c:v>
                </c:pt>
                <c:pt idx="221">
                  <c:v>38574</c:v>
                </c:pt>
                <c:pt idx="222">
                  <c:v>38575</c:v>
                </c:pt>
                <c:pt idx="223">
                  <c:v>38576</c:v>
                </c:pt>
                <c:pt idx="224">
                  <c:v>38577</c:v>
                </c:pt>
                <c:pt idx="225">
                  <c:v>38578</c:v>
                </c:pt>
                <c:pt idx="226">
                  <c:v>38579</c:v>
                </c:pt>
                <c:pt idx="227">
                  <c:v>38580</c:v>
                </c:pt>
                <c:pt idx="228">
                  <c:v>38581</c:v>
                </c:pt>
                <c:pt idx="229">
                  <c:v>38582</c:v>
                </c:pt>
                <c:pt idx="230">
                  <c:v>38583</c:v>
                </c:pt>
                <c:pt idx="231">
                  <c:v>38584</c:v>
                </c:pt>
                <c:pt idx="232">
                  <c:v>38585</c:v>
                </c:pt>
                <c:pt idx="233">
                  <c:v>38586</c:v>
                </c:pt>
                <c:pt idx="234">
                  <c:v>38587</c:v>
                </c:pt>
                <c:pt idx="235">
                  <c:v>38588</c:v>
                </c:pt>
                <c:pt idx="236">
                  <c:v>38589</c:v>
                </c:pt>
                <c:pt idx="237">
                  <c:v>38590</c:v>
                </c:pt>
                <c:pt idx="238">
                  <c:v>38591</c:v>
                </c:pt>
                <c:pt idx="239">
                  <c:v>38592</c:v>
                </c:pt>
                <c:pt idx="240">
                  <c:v>38593</c:v>
                </c:pt>
                <c:pt idx="241">
                  <c:v>38594</c:v>
                </c:pt>
                <c:pt idx="242">
                  <c:v>38595</c:v>
                </c:pt>
                <c:pt idx="243">
                  <c:v>38596</c:v>
                </c:pt>
                <c:pt idx="244">
                  <c:v>38597</c:v>
                </c:pt>
                <c:pt idx="245">
                  <c:v>38598</c:v>
                </c:pt>
                <c:pt idx="246">
                  <c:v>38599</c:v>
                </c:pt>
                <c:pt idx="247">
                  <c:v>38600</c:v>
                </c:pt>
                <c:pt idx="248">
                  <c:v>38601</c:v>
                </c:pt>
                <c:pt idx="249">
                  <c:v>38602</c:v>
                </c:pt>
                <c:pt idx="250">
                  <c:v>38603</c:v>
                </c:pt>
                <c:pt idx="251">
                  <c:v>38604</c:v>
                </c:pt>
                <c:pt idx="252">
                  <c:v>38605</c:v>
                </c:pt>
                <c:pt idx="253">
                  <c:v>38606</c:v>
                </c:pt>
                <c:pt idx="254">
                  <c:v>38607</c:v>
                </c:pt>
                <c:pt idx="255">
                  <c:v>38608</c:v>
                </c:pt>
                <c:pt idx="256">
                  <c:v>38609</c:v>
                </c:pt>
                <c:pt idx="257">
                  <c:v>38610</c:v>
                </c:pt>
                <c:pt idx="258">
                  <c:v>38611</c:v>
                </c:pt>
                <c:pt idx="259">
                  <c:v>38612</c:v>
                </c:pt>
                <c:pt idx="260">
                  <c:v>38613</c:v>
                </c:pt>
                <c:pt idx="261">
                  <c:v>38614</c:v>
                </c:pt>
                <c:pt idx="262">
                  <c:v>38615</c:v>
                </c:pt>
                <c:pt idx="263">
                  <c:v>38616</c:v>
                </c:pt>
                <c:pt idx="264">
                  <c:v>38617</c:v>
                </c:pt>
                <c:pt idx="265">
                  <c:v>38618</c:v>
                </c:pt>
                <c:pt idx="266">
                  <c:v>38619</c:v>
                </c:pt>
                <c:pt idx="267">
                  <c:v>38620</c:v>
                </c:pt>
                <c:pt idx="268">
                  <c:v>38621</c:v>
                </c:pt>
                <c:pt idx="269">
                  <c:v>38622</c:v>
                </c:pt>
                <c:pt idx="270">
                  <c:v>38623</c:v>
                </c:pt>
                <c:pt idx="271">
                  <c:v>38624</c:v>
                </c:pt>
                <c:pt idx="272">
                  <c:v>38625</c:v>
                </c:pt>
                <c:pt idx="273">
                  <c:v>38626</c:v>
                </c:pt>
                <c:pt idx="274">
                  <c:v>38627</c:v>
                </c:pt>
                <c:pt idx="275">
                  <c:v>38628</c:v>
                </c:pt>
                <c:pt idx="276">
                  <c:v>38629</c:v>
                </c:pt>
                <c:pt idx="277">
                  <c:v>38630</c:v>
                </c:pt>
                <c:pt idx="278">
                  <c:v>38631</c:v>
                </c:pt>
                <c:pt idx="279">
                  <c:v>38632</c:v>
                </c:pt>
                <c:pt idx="280">
                  <c:v>38633</c:v>
                </c:pt>
                <c:pt idx="281">
                  <c:v>38634</c:v>
                </c:pt>
                <c:pt idx="282">
                  <c:v>38635</c:v>
                </c:pt>
                <c:pt idx="283">
                  <c:v>38636</c:v>
                </c:pt>
                <c:pt idx="284">
                  <c:v>38637</c:v>
                </c:pt>
                <c:pt idx="285">
                  <c:v>38638</c:v>
                </c:pt>
                <c:pt idx="286">
                  <c:v>38639</c:v>
                </c:pt>
                <c:pt idx="287">
                  <c:v>38640</c:v>
                </c:pt>
                <c:pt idx="288">
                  <c:v>38641</c:v>
                </c:pt>
                <c:pt idx="289">
                  <c:v>38642</c:v>
                </c:pt>
                <c:pt idx="290">
                  <c:v>38643</c:v>
                </c:pt>
                <c:pt idx="291">
                  <c:v>38644</c:v>
                </c:pt>
                <c:pt idx="292">
                  <c:v>38645</c:v>
                </c:pt>
                <c:pt idx="293">
                  <c:v>38646</c:v>
                </c:pt>
                <c:pt idx="294">
                  <c:v>38647</c:v>
                </c:pt>
                <c:pt idx="295">
                  <c:v>38648</c:v>
                </c:pt>
                <c:pt idx="296">
                  <c:v>38649</c:v>
                </c:pt>
                <c:pt idx="297">
                  <c:v>38650</c:v>
                </c:pt>
                <c:pt idx="298">
                  <c:v>38651</c:v>
                </c:pt>
                <c:pt idx="299">
                  <c:v>38652</c:v>
                </c:pt>
                <c:pt idx="300">
                  <c:v>38653</c:v>
                </c:pt>
                <c:pt idx="301">
                  <c:v>38654</c:v>
                </c:pt>
                <c:pt idx="302">
                  <c:v>38655</c:v>
                </c:pt>
                <c:pt idx="303">
                  <c:v>38656</c:v>
                </c:pt>
                <c:pt idx="304">
                  <c:v>38657</c:v>
                </c:pt>
                <c:pt idx="305">
                  <c:v>38658</c:v>
                </c:pt>
                <c:pt idx="306">
                  <c:v>38659</c:v>
                </c:pt>
                <c:pt idx="307">
                  <c:v>38660</c:v>
                </c:pt>
                <c:pt idx="308">
                  <c:v>38661</c:v>
                </c:pt>
                <c:pt idx="309">
                  <c:v>38662</c:v>
                </c:pt>
                <c:pt idx="310">
                  <c:v>38663</c:v>
                </c:pt>
                <c:pt idx="311">
                  <c:v>38664</c:v>
                </c:pt>
                <c:pt idx="312">
                  <c:v>38665</c:v>
                </c:pt>
                <c:pt idx="313">
                  <c:v>38666</c:v>
                </c:pt>
                <c:pt idx="314">
                  <c:v>38667</c:v>
                </c:pt>
                <c:pt idx="315">
                  <c:v>38668</c:v>
                </c:pt>
                <c:pt idx="316">
                  <c:v>38669</c:v>
                </c:pt>
                <c:pt idx="317">
                  <c:v>38670</c:v>
                </c:pt>
                <c:pt idx="318">
                  <c:v>38671</c:v>
                </c:pt>
                <c:pt idx="319">
                  <c:v>38672</c:v>
                </c:pt>
                <c:pt idx="320">
                  <c:v>38673</c:v>
                </c:pt>
                <c:pt idx="321">
                  <c:v>38674</c:v>
                </c:pt>
                <c:pt idx="322">
                  <c:v>38675</c:v>
                </c:pt>
                <c:pt idx="323">
                  <c:v>38676</c:v>
                </c:pt>
                <c:pt idx="324">
                  <c:v>38677</c:v>
                </c:pt>
                <c:pt idx="325">
                  <c:v>38678</c:v>
                </c:pt>
                <c:pt idx="326">
                  <c:v>38679</c:v>
                </c:pt>
                <c:pt idx="327">
                  <c:v>38680</c:v>
                </c:pt>
                <c:pt idx="328">
                  <c:v>38681</c:v>
                </c:pt>
                <c:pt idx="329">
                  <c:v>38682</c:v>
                </c:pt>
                <c:pt idx="330">
                  <c:v>38683</c:v>
                </c:pt>
                <c:pt idx="331">
                  <c:v>38684</c:v>
                </c:pt>
                <c:pt idx="332">
                  <c:v>38685</c:v>
                </c:pt>
                <c:pt idx="333">
                  <c:v>38686</c:v>
                </c:pt>
                <c:pt idx="334">
                  <c:v>38687</c:v>
                </c:pt>
                <c:pt idx="335">
                  <c:v>38688</c:v>
                </c:pt>
                <c:pt idx="336">
                  <c:v>38689</c:v>
                </c:pt>
                <c:pt idx="337">
                  <c:v>38690</c:v>
                </c:pt>
                <c:pt idx="338">
                  <c:v>38691</c:v>
                </c:pt>
                <c:pt idx="339">
                  <c:v>38692</c:v>
                </c:pt>
                <c:pt idx="340">
                  <c:v>38693</c:v>
                </c:pt>
                <c:pt idx="341">
                  <c:v>38694</c:v>
                </c:pt>
                <c:pt idx="342">
                  <c:v>38695</c:v>
                </c:pt>
                <c:pt idx="343">
                  <c:v>38696</c:v>
                </c:pt>
                <c:pt idx="344">
                  <c:v>38697</c:v>
                </c:pt>
                <c:pt idx="345">
                  <c:v>38698</c:v>
                </c:pt>
                <c:pt idx="346">
                  <c:v>38699</c:v>
                </c:pt>
                <c:pt idx="347">
                  <c:v>38700</c:v>
                </c:pt>
                <c:pt idx="348">
                  <c:v>38701</c:v>
                </c:pt>
                <c:pt idx="349">
                  <c:v>38702</c:v>
                </c:pt>
                <c:pt idx="350">
                  <c:v>38703</c:v>
                </c:pt>
                <c:pt idx="351">
                  <c:v>38704</c:v>
                </c:pt>
                <c:pt idx="352">
                  <c:v>38705</c:v>
                </c:pt>
                <c:pt idx="353">
                  <c:v>38706</c:v>
                </c:pt>
                <c:pt idx="354">
                  <c:v>38707</c:v>
                </c:pt>
                <c:pt idx="355">
                  <c:v>38708</c:v>
                </c:pt>
                <c:pt idx="356">
                  <c:v>38709</c:v>
                </c:pt>
                <c:pt idx="357">
                  <c:v>38710</c:v>
                </c:pt>
                <c:pt idx="358">
                  <c:v>38711</c:v>
                </c:pt>
                <c:pt idx="359">
                  <c:v>38712</c:v>
                </c:pt>
                <c:pt idx="360">
                  <c:v>38713</c:v>
                </c:pt>
                <c:pt idx="361">
                  <c:v>38714</c:v>
                </c:pt>
                <c:pt idx="362">
                  <c:v>38715</c:v>
                </c:pt>
                <c:pt idx="363">
                  <c:v>38716</c:v>
                </c:pt>
                <c:pt idx="364">
                  <c:v>38717</c:v>
                </c:pt>
              </c:numCache>
            </c:numRef>
          </c:cat>
          <c:val>
            <c:numRef>
              <c:f>'2005'!$AE$66:$AE$430</c:f>
              <c:numCache>
                <c:formatCode>General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Missing data</c:v>
          </c:tx>
          <c:spPr>
            <a:ln w="28575">
              <a:noFill/>
            </a:ln>
          </c:spPr>
          <c:marker>
            <c:symbol val="none"/>
          </c:marker>
          <c:errBars>
            <c:errDir val="y"/>
            <c:errBarType val="plus"/>
            <c:errValType val="percentage"/>
            <c:noEndCap val="1"/>
            <c:val val="5000"/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val>
            <c:numRef>
              <c:f>'2005'!$AF$66:$AF$430</c:f>
              <c:numCache>
                <c:formatCode>General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44288"/>
        <c:axId val="51645824"/>
      </c:lineChart>
      <c:dateAx>
        <c:axId val="51644288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645824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51645824"/>
        <c:scaling>
          <c:orientation val="minMax"/>
          <c:min val="-1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0752702285868046E-2"/>
              <c:y val="0.344339622641509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64428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4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07692307692304E-2"/>
          <c:y val="8.5937663913085771E-2"/>
          <c:w val="0.91895604395604391"/>
          <c:h val="0.70703259855766021"/>
        </c:manualLayout>
      </c:layout>
      <c:barChart>
        <c:barDir val="col"/>
        <c:grouping val="clustered"/>
        <c:varyColors val="0"/>
        <c:ser>
          <c:idx val="1"/>
          <c:order val="1"/>
          <c:tx>
            <c:v>Mean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'2005'!$P$15:$AA$15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'2005'!$P$50:$AA$50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84096"/>
        <c:axId val="51686016"/>
      </c:barChart>
      <c:lineChart>
        <c:grouping val="standard"/>
        <c:varyColors val="0"/>
        <c:ser>
          <c:idx val="0"/>
          <c:order val="0"/>
          <c:tx>
            <c:v>Maximum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'2005'!$P$15:$AA$15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'2005'!$P$49:$AA$49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Minimum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'2005'!$P$15:$AA$15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'2005'!$P$51:$AA$51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84096"/>
        <c:axId val="51686016"/>
      </c:lineChart>
      <c:catAx>
        <c:axId val="5168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686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686016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6483516483516484E-2"/>
              <c:y val="0.320313110948774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68409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126373626373626"/>
          <c:y val="0.88672044128502137"/>
          <c:w val="0.30219780219780218"/>
          <c:h val="8.59376639130857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24828215342811E-2"/>
          <c:y val="8.0188679245283015E-2"/>
          <c:w val="0.89247428972704779"/>
          <c:h val="0.85377358490566035"/>
        </c:manualLayout>
      </c:layout>
      <c:lineChart>
        <c:grouping val="standard"/>
        <c:varyColors val="0"/>
        <c:ser>
          <c:idx val="0"/>
          <c:order val="0"/>
          <c:tx>
            <c:v>Daily Flow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'2006'!$AD$66:$AD$430</c:f>
              <c:numCache>
                <c:formatCode>d\-mmm</c:formatCode>
                <c:ptCount val="365"/>
                <c:pt idx="0">
                  <c:v>38718</c:v>
                </c:pt>
                <c:pt idx="1">
                  <c:v>38719</c:v>
                </c:pt>
                <c:pt idx="2">
                  <c:v>38720</c:v>
                </c:pt>
                <c:pt idx="3">
                  <c:v>38721</c:v>
                </c:pt>
                <c:pt idx="4">
                  <c:v>38722</c:v>
                </c:pt>
                <c:pt idx="5">
                  <c:v>38723</c:v>
                </c:pt>
                <c:pt idx="6">
                  <c:v>38724</c:v>
                </c:pt>
                <c:pt idx="7">
                  <c:v>38725</c:v>
                </c:pt>
                <c:pt idx="8">
                  <c:v>38726</c:v>
                </c:pt>
                <c:pt idx="9">
                  <c:v>38727</c:v>
                </c:pt>
                <c:pt idx="10">
                  <c:v>38728</c:v>
                </c:pt>
                <c:pt idx="11">
                  <c:v>38729</c:v>
                </c:pt>
                <c:pt idx="12">
                  <c:v>38730</c:v>
                </c:pt>
                <c:pt idx="13">
                  <c:v>38731</c:v>
                </c:pt>
                <c:pt idx="14">
                  <c:v>38732</c:v>
                </c:pt>
                <c:pt idx="15">
                  <c:v>38733</c:v>
                </c:pt>
                <c:pt idx="16">
                  <c:v>38734</c:v>
                </c:pt>
                <c:pt idx="17">
                  <c:v>38735</c:v>
                </c:pt>
                <c:pt idx="18">
                  <c:v>38736</c:v>
                </c:pt>
                <c:pt idx="19">
                  <c:v>38737</c:v>
                </c:pt>
                <c:pt idx="20">
                  <c:v>38738</c:v>
                </c:pt>
                <c:pt idx="21">
                  <c:v>38739</c:v>
                </c:pt>
                <c:pt idx="22">
                  <c:v>38740</c:v>
                </c:pt>
                <c:pt idx="23">
                  <c:v>38741</c:v>
                </c:pt>
                <c:pt idx="24">
                  <c:v>38742</c:v>
                </c:pt>
                <c:pt idx="25">
                  <c:v>38743</c:v>
                </c:pt>
                <c:pt idx="26">
                  <c:v>38744</c:v>
                </c:pt>
                <c:pt idx="27">
                  <c:v>38745</c:v>
                </c:pt>
                <c:pt idx="28">
                  <c:v>38746</c:v>
                </c:pt>
                <c:pt idx="29">
                  <c:v>38747</c:v>
                </c:pt>
                <c:pt idx="30">
                  <c:v>38748</c:v>
                </c:pt>
                <c:pt idx="31">
                  <c:v>38749</c:v>
                </c:pt>
                <c:pt idx="32">
                  <c:v>38750</c:v>
                </c:pt>
                <c:pt idx="33">
                  <c:v>38751</c:v>
                </c:pt>
                <c:pt idx="34">
                  <c:v>38752</c:v>
                </c:pt>
                <c:pt idx="35">
                  <c:v>38753</c:v>
                </c:pt>
                <c:pt idx="36">
                  <c:v>38754</c:v>
                </c:pt>
                <c:pt idx="37">
                  <c:v>38755</c:v>
                </c:pt>
                <c:pt idx="38">
                  <c:v>38756</c:v>
                </c:pt>
                <c:pt idx="39">
                  <c:v>38757</c:v>
                </c:pt>
                <c:pt idx="40">
                  <c:v>38758</c:v>
                </c:pt>
                <c:pt idx="41">
                  <c:v>38759</c:v>
                </c:pt>
                <c:pt idx="42">
                  <c:v>38760</c:v>
                </c:pt>
                <c:pt idx="43">
                  <c:v>38761</c:v>
                </c:pt>
                <c:pt idx="44">
                  <c:v>38762</c:v>
                </c:pt>
                <c:pt idx="45">
                  <c:v>38763</c:v>
                </c:pt>
                <c:pt idx="46">
                  <c:v>38764</c:v>
                </c:pt>
                <c:pt idx="47">
                  <c:v>38765</c:v>
                </c:pt>
                <c:pt idx="48">
                  <c:v>38766</c:v>
                </c:pt>
                <c:pt idx="49">
                  <c:v>38767</c:v>
                </c:pt>
                <c:pt idx="50">
                  <c:v>38768</c:v>
                </c:pt>
                <c:pt idx="51">
                  <c:v>38769</c:v>
                </c:pt>
                <c:pt idx="52">
                  <c:v>38770</c:v>
                </c:pt>
                <c:pt idx="53">
                  <c:v>38771</c:v>
                </c:pt>
                <c:pt idx="54">
                  <c:v>38772</c:v>
                </c:pt>
                <c:pt idx="55">
                  <c:v>38773</c:v>
                </c:pt>
                <c:pt idx="56">
                  <c:v>38774</c:v>
                </c:pt>
                <c:pt idx="57">
                  <c:v>38775</c:v>
                </c:pt>
                <c:pt idx="58">
                  <c:v>38776</c:v>
                </c:pt>
                <c:pt idx="59">
                  <c:v>38777</c:v>
                </c:pt>
                <c:pt idx="60">
                  <c:v>38778</c:v>
                </c:pt>
                <c:pt idx="61">
                  <c:v>38779</c:v>
                </c:pt>
                <c:pt idx="62">
                  <c:v>38780</c:v>
                </c:pt>
                <c:pt idx="63">
                  <c:v>38781</c:v>
                </c:pt>
                <c:pt idx="64">
                  <c:v>38782</c:v>
                </c:pt>
                <c:pt idx="65">
                  <c:v>38783</c:v>
                </c:pt>
                <c:pt idx="66">
                  <c:v>38784</c:v>
                </c:pt>
                <c:pt idx="67">
                  <c:v>38785</c:v>
                </c:pt>
                <c:pt idx="68">
                  <c:v>38786</c:v>
                </c:pt>
                <c:pt idx="69">
                  <c:v>38787</c:v>
                </c:pt>
                <c:pt idx="70">
                  <c:v>38788</c:v>
                </c:pt>
                <c:pt idx="71">
                  <c:v>38789</c:v>
                </c:pt>
                <c:pt idx="72">
                  <c:v>38790</c:v>
                </c:pt>
                <c:pt idx="73">
                  <c:v>38791</c:v>
                </c:pt>
                <c:pt idx="74">
                  <c:v>38792</c:v>
                </c:pt>
                <c:pt idx="75">
                  <c:v>38793</c:v>
                </c:pt>
                <c:pt idx="76">
                  <c:v>38794</c:v>
                </c:pt>
                <c:pt idx="77">
                  <c:v>38795</c:v>
                </c:pt>
                <c:pt idx="78">
                  <c:v>38796</c:v>
                </c:pt>
                <c:pt idx="79">
                  <c:v>38797</c:v>
                </c:pt>
                <c:pt idx="80">
                  <c:v>38798</c:v>
                </c:pt>
                <c:pt idx="81">
                  <c:v>38799</c:v>
                </c:pt>
                <c:pt idx="82">
                  <c:v>38800</c:v>
                </c:pt>
                <c:pt idx="83">
                  <c:v>38801</c:v>
                </c:pt>
                <c:pt idx="84">
                  <c:v>38802</c:v>
                </c:pt>
                <c:pt idx="85">
                  <c:v>38803</c:v>
                </c:pt>
                <c:pt idx="86">
                  <c:v>38804</c:v>
                </c:pt>
                <c:pt idx="87">
                  <c:v>38805</c:v>
                </c:pt>
                <c:pt idx="88">
                  <c:v>38806</c:v>
                </c:pt>
                <c:pt idx="89">
                  <c:v>38807</c:v>
                </c:pt>
                <c:pt idx="90">
                  <c:v>38808</c:v>
                </c:pt>
                <c:pt idx="91">
                  <c:v>38809</c:v>
                </c:pt>
                <c:pt idx="92">
                  <c:v>38810</c:v>
                </c:pt>
                <c:pt idx="93">
                  <c:v>38811</c:v>
                </c:pt>
                <c:pt idx="94">
                  <c:v>38812</c:v>
                </c:pt>
                <c:pt idx="95">
                  <c:v>38813</c:v>
                </c:pt>
                <c:pt idx="96">
                  <c:v>38814</c:v>
                </c:pt>
                <c:pt idx="97">
                  <c:v>38815</c:v>
                </c:pt>
                <c:pt idx="98">
                  <c:v>38816</c:v>
                </c:pt>
                <c:pt idx="99">
                  <c:v>38817</c:v>
                </c:pt>
                <c:pt idx="100">
                  <c:v>38818</c:v>
                </c:pt>
                <c:pt idx="101">
                  <c:v>38819</c:v>
                </c:pt>
                <c:pt idx="102">
                  <c:v>38820</c:v>
                </c:pt>
                <c:pt idx="103">
                  <c:v>38821</c:v>
                </c:pt>
                <c:pt idx="104">
                  <c:v>38822</c:v>
                </c:pt>
                <c:pt idx="105">
                  <c:v>38823</c:v>
                </c:pt>
                <c:pt idx="106">
                  <c:v>38824</c:v>
                </c:pt>
                <c:pt idx="107">
                  <c:v>38825</c:v>
                </c:pt>
                <c:pt idx="108">
                  <c:v>38826</c:v>
                </c:pt>
                <c:pt idx="109">
                  <c:v>38827</c:v>
                </c:pt>
                <c:pt idx="110">
                  <c:v>38828</c:v>
                </c:pt>
                <c:pt idx="111">
                  <c:v>38829</c:v>
                </c:pt>
                <c:pt idx="112">
                  <c:v>38830</c:v>
                </c:pt>
                <c:pt idx="113">
                  <c:v>38831</c:v>
                </c:pt>
                <c:pt idx="114">
                  <c:v>38832</c:v>
                </c:pt>
                <c:pt idx="115">
                  <c:v>38833</c:v>
                </c:pt>
                <c:pt idx="116">
                  <c:v>38834</c:v>
                </c:pt>
                <c:pt idx="117">
                  <c:v>38835</c:v>
                </c:pt>
                <c:pt idx="118">
                  <c:v>38836</c:v>
                </c:pt>
                <c:pt idx="119">
                  <c:v>38837</c:v>
                </c:pt>
                <c:pt idx="120">
                  <c:v>38838</c:v>
                </c:pt>
                <c:pt idx="121">
                  <c:v>38839</c:v>
                </c:pt>
                <c:pt idx="122">
                  <c:v>38840</c:v>
                </c:pt>
                <c:pt idx="123">
                  <c:v>38841</c:v>
                </c:pt>
                <c:pt idx="124">
                  <c:v>38842</c:v>
                </c:pt>
                <c:pt idx="125">
                  <c:v>38843</c:v>
                </c:pt>
                <c:pt idx="126">
                  <c:v>38844</c:v>
                </c:pt>
                <c:pt idx="127">
                  <c:v>38845</c:v>
                </c:pt>
                <c:pt idx="128">
                  <c:v>38846</c:v>
                </c:pt>
                <c:pt idx="129">
                  <c:v>38847</c:v>
                </c:pt>
                <c:pt idx="130">
                  <c:v>38848</c:v>
                </c:pt>
                <c:pt idx="131">
                  <c:v>38849</c:v>
                </c:pt>
                <c:pt idx="132">
                  <c:v>38850</c:v>
                </c:pt>
                <c:pt idx="133">
                  <c:v>38851</c:v>
                </c:pt>
                <c:pt idx="134">
                  <c:v>38852</c:v>
                </c:pt>
                <c:pt idx="135">
                  <c:v>38853</c:v>
                </c:pt>
                <c:pt idx="136">
                  <c:v>38854</c:v>
                </c:pt>
                <c:pt idx="137">
                  <c:v>38855</c:v>
                </c:pt>
                <c:pt idx="138">
                  <c:v>38856</c:v>
                </c:pt>
                <c:pt idx="139">
                  <c:v>38857</c:v>
                </c:pt>
                <c:pt idx="140">
                  <c:v>38858</c:v>
                </c:pt>
                <c:pt idx="141">
                  <c:v>38859</c:v>
                </c:pt>
                <c:pt idx="142">
                  <c:v>38860</c:v>
                </c:pt>
                <c:pt idx="143">
                  <c:v>38861</c:v>
                </c:pt>
                <c:pt idx="144">
                  <c:v>38862</c:v>
                </c:pt>
                <c:pt idx="145">
                  <c:v>38863</c:v>
                </c:pt>
                <c:pt idx="146">
                  <c:v>38864</c:v>
                </c:pt>
                <c:pt idx="147">
                  <c:v>38865</c:v>
                </c:pt>
                <c:pt idx="148">
                  <c:v>38866</c:v>
                </c:pt>
                <c:pt idx="149">
                  <c:v>38867</c:v>
                </c:pt>
                <c:pt idx="150">
                  <c:v>38868</c:v>
                </c:pt>
                <c:pt idx="151">
                  <c:v>38869</c:v>
                </c:pt>
                <c:pt idx="152">
                  <c:v>38870</c:v>
                </c:pt>
                <c:pt idx="153">
                  <c:v>38871</c:v>
                </c:pt>
                <c:pt idx="154">
                  <c:v>38872</c:v>
                </c:pt>
                <c:pt idx="155">
                  <c:v>38873</c:v>
                </c:pt>
                <c:pt idx="156">
                  <c:v>38874</c:v>
                </c:pt>
                <c:pt idx="157">
                  <c:v>38875</c:v>
                </c:pt>
                <c:pt idx="158">
                  <c:v>38876</c:v>
                </c:pt>
                <c:pt idx="159">
                  <c:v>38877</c:v>
                </c:pt>
                <c:pt idx="160">
                  <c:v>38878</c:v>
                </c:pt>
                <c:pt idx="161">
                  <c:v>38879</c:v>
                </c:pt>
                <c:pt idx="162">
                  <c:v>38880</c:v>
                </c:pt>
                <c:pt idx="163">
                  <c:v>38881</c:v>
                </c:pt>
                <c:pt idx="164">
                  <c:v>38882</c:v>
                </c:pt>
                <c:pt idx="165">
                  <c:v>38883</c:v>
                </c:pt>
                <c:pt idx="166">
                  <c:v>38884</c:v>
                </c:pt>
                <c:pt idx="167">
                  <c:v>38885</c:v>
                </c:pt>
                <c:pt idx="168">
                  <c:v>38886</c:v>
                </c:pt>
                <c:pt idx="169">
                  <c:v>38887</c:v>
                </c:pt>
                <c:pt idx="170">
                  <c:v>38888</c:v>
                </c:pt>
                <c:pt idx="171">
                  <c:v>38889</c:v>
                </c:pt>
                <c:pt idx="172">
                  <c:v>38890</c:v>
                </c:pt>
                <c:pt idx="173">
                  <c:v>38891</c:v>
                </c:pt>
                <c:pt idx="174">
                  <c:v>38892</c:v>
                </c:pt>
                <c:pt idx="175">
                  <c:v>38893</c:v>
                </c:pt>
                <c:pt idx="176">
                  <c:v>38894</c:v>
                </c:pt>
                <c:pt idx="177">
                  <c:v>38895</c:v>
                </c:pt>
                <c:pt idx="178">
                  <c:v>38896</c:v>
                </c:pt>
                <c:pt idx="179">
                  <c:v>38897</c:v>
                </c:pt>
                <c:pt idx="180">
                  <c:v>38898</c:v>
                </c:pt>
                <c:pt idx="181">
                  <c:v>38899</c:v>
                </c:pt>
                <c:pt idx="182">
                  <c:v>38900</c:v>
                </c:pt>
                <c:pt idx="183">
                  <c:v>38901</c:v>
                </c:pt>
                <c:pt idx="184">
                  <c:v>38902</c:v>
                </c:pt>
                <c:pt idx="185">
                  <c:v>38903</c:v>
                </c:pt>
                <c:pt idx="186">
                  <c:v>38904</c:v>
                </c:pt>
                <c:pt idx="187">
                  <c:v>38905</c:v>
                </c:pt>
                <c:pt idx="188">
                  <c:v>38906</c:v>
                </c:pt>
                <c:pt idx="189">
                  <c:v>38907</c:v>
                </c:pt>
                <c:pt idx="190">
                  <c:v>38908</c:v>
                </c:pt>
                <c:pt idx="191">
                  <c:v>38909</c:v>
                </c:pt>
                <c:pt idx="192">
                  <c:v>38910</c:v>
                </c:pt>
                <c:pt idx="193">
                  <c:v>38911</c:v>
                </c:pt>
                <c:pt idx="194">
                  <c:v>38912</c:v>
                </c:pt>
                <c:pt idx="195">
                  <c:v>38913</c:v>
                </c:pt>
                <c:pt idx="196">
                  <c:v>38914</c:v>
                </c:pt>
                <c:pt idx="197">
                  <c:v>38915</c:v>
                </c:pt>
                <c:pt idx="198">
                  <c:v>38916</c:v>
                </c:pt>
                <c:pt idx="199">
                  <c:v>38917</c:v>
                </c:pt>
                <c:pt idx="200">
                  <c:v>38918</c:v>
                </c:pt>
                <c:pt idx="201">
                  <c:v>38919</c:v>
                </c:pt>
                <c:pt idx="202">
                  <c:v>38920</c:v>
                </c:pt>
                <c:pt idx="203">
                  <c:v>38921</c:v>
                </c:pt>
                <c:pt idx="204">
                  <c:v>38922</c:v>
                </c:pt>
                <c:pt idx="205">
                  <c:v>38923</c:v>
                </c:pt>
                <c:pt idx="206">
                  <c:v>38924</c:v>
                </c:pt>
                <c:pt idx="207">
                  <c:v>38925</c:v>
                </c:pt>
                <c:pt idx="208">
                  <c:v>38926</c:v>
                </c:pt>
                <c:pt idx="209">
                  <c:v>38927</c:v>
                </c:pt>
                <c:pt idx="210">
                  <c:v>38928</c:v>
                </c:pt>
                <c:pt idx="211">
                  <c:v>38929</c:v>
                </c:pt>
                <c:pt idx="212">
                  <c:v>38930</c:v>
                </c:pt>
                <c:pt idx="213">
                  <c:v>38931</c:v>
                </c:pt>
                <c:pt idx="214">
                  <c:v>38932</c:v>
                </c:pt>
                <c:pt idx="215">
                  <c:v>38933</c:v>
                </c:pt>
                <c:pt idx="216">
                  <c:v>38934</c:v>
                </c:pt>
                <c:pt idx="217">
                  <c:v>38935</c:v>
                </c:pt>
                <c:pt idx="218">
                  <c:v>38936</c:v>
                </c:pt>
                <c:pt idx="219">
                  <c:v>38937</c:v>
                </c:pt>
                <c:pt idx="220">
                  <c:v>38938</c:v>
                </c:pt>
                <c:pt idx="221">
                  <c:v>38939</c:v>
                </c:pt>
                <c:pt idx="222">
                  <c:v>38940</c:v>
                </c:pt>
                <c:pt idx="223">
                  <c:v>38941</c:v>
                </c:pt>
                <c:pt idx="224">
                  <c:v>38942</c:v>
                </c:pt>
                <c:pt idx="225">
                  <c:v>38943</c:v>
                </c:pt>
                <c:pt idx="226">
                  <c:v>38944</c:v>
                </c:pt>
                <c:pt idx="227">
                  <c:v>38945</c:v>
                </c:pt>
                <c:pt idx="228">
                  <c:v>38946</c:v>
                </c:pt>
                <c:pt idx="229">
                  <c:v>38947</c:v>
                </c:pt>
                <c:pt idx="230">
                  <c:v>38948</c:v>
                </c:pt>
                <c:pt idx="231">
                  <c:v>38949</c:v>
                </c:pt>
                <c:pt idx="232">
                  <c:v>38950</c:v>
                </c:pt>
                <c:pt idx="233">
                  <c:v>38951</c:v>
                </c:pt>
                <c:pt idx="234">
                  <c:v>38952</c:v>
                </c:pt>
                <c:pt idx="235">
                  <c:v>38953</c:v>
                </c:pt>
                <c:pt idx="236">
                  <c:v>38954</c:v>
                </c:pt>
                <c:pt idx="237">
                  <c:v>38955</c:v>
                </c:pt>
                <c:pt idx="238">
                  <c:v>38956</c:v>
                </c:pt>
                <c:pt idx="239">
                  <c:v>38957</c:v>
                </c:pt>
                <c:pt idx="240">
                  <c:v>38958</c:v>
                </c:pt>
                <c:pt idx="241">
                  <c:v>38959</c:v>
                </c:pt>
                <c:pt idx="242">
                  <c:v>38960</c:v>
                </c:pt>
                <c:pt idx="243">
                  <c:v>38961</c:v>
                </c:pt>
                <c:pt idx="244">
                  <c:v>38962</c:v>
                </c:pt>
                <c:pt idx="245">
                  <c:v>38963</c:v>
                </c:pt>
                <c:pt idx="246">
                  <c:v>38964</c:v>
                </c:pt>
                <c:pt idx="247">
                  <c:v>38965</c:v>
                </c:pt>
                <c:pt idx="248">
                  <c:v>38966</c:v>
                </c:pt>
                <c:pt idx="249">
                  <c:v>38967</c:v>
                </c:pt>
                <c:pt idx="250">
                  <c:v>38968</c:v>
                </c:pt>
                <c:pt idx="251">
                  <c:v>38969</c:v>
                </c:pt>
                <c:pt idx="252">
                  <c:v>38970</c:v>
                </c:pt>
                <c:pt idx="253">
                  <c:v>38971</c:v>
                </c:pt>
                <c:pt idx="254">
                  <c:v>38972</c:v>
                </c:pt>
                <c:pt idx="255">
                  <c:v>38973</c:v>
                </c:pt>
                <c:pt idx="256">
                  <c:v>38974</c:v>
                </c:pt>
                <c:pt idx="257">
                  <c:v>38975</c:v>
                </c:pt>
                <c:pt idx="258">
                  <c:v>38976</c:v>
                </c:pt>
                <c:pt idx="259">
                  <c:v>38977</c:v>
                </c:pt>
                <c:pt idx="260">
                  <c:v>38978</c:v>
                </c:pt>
                <c:pt idx="261">
                  <c:v>38979</c:v>
                </c:pt>
                <c:pt idx="262">
                  <c:v>38980</c:v>
                </c:pt>
                <c:pt idx="263">
                  <c:v>38981</c:v>
                </c:pt>
                <c:pt idx="264">
                  <c:v>38982</c:v>
                </c:pt>
                <c:pt idx="265">
                  <c:v>38983</c:v>
                </c:pt>
                <c:pt idx="266">
                  <c:v>38984</c:v>
                </c:pt>
                <c:pt idx="267">
                  <c:v>38985</c:v>
                </c:pt>
                <c:pt idx="268">
                  <c:v>38986</c:v>
                </c:pt>
                <c:pt idx="269">
                  <c:v>38987</c:v>
                </c:pt>
                <c:pt idx="270">
                  <c:v>38988</c:v>
                </c:pt>
                <c:pt idx="271">
                  <c:v>38989</c:v>
                </c:pt>
                <c:pt idx="272">
                  <c:v>38990</c:v>
                </c:pt>
                <c:pt idx="273">
                  <c:v>38991</c:v>
                </c:pt>
                <c:pt idx="274">
                  <c:v>38992</c:v>
                </c:pt>
                <c:pt idx="275">
                  <c:v>38993</c:v>
                </c:pt>
                <c:pt idx="276">
                  <c:v>38994</c:v>
                </c:pt>
                <c:pt idx="277">
                  <c:v>38995</c:v>
                </c:pt>
                <c:pt idx="278">
                  <c:v>38996</c:v>
                </c:pt>
                <c:pt idx="279">
                  <c:v>38997</c:v>
                </c:pt>
                <c:pt idx="280">
                  <c:v>38998</c:v>
                </c:pt>
                <c:pt idx="281">
                  <c:v>38999</c:v>
                </c:pt>
                <c:pt idx="282">
                  <c:v>39000</c:v>
                </c:pt>
                <c:pt idx="283">
                  <c:v>39001</c:v>
                </c:pt>
                <c:pt idx="284">
                  <c:v>39002</c:v>
                </c:pt>
                <c:pt idx="285">
                  <c:v>39003</c:v>
                </c:pt>
                <c:pt idx="286">
                  <c:v>39004</c:v>
                </c:pt>
                <c:pt idx="287">
                  <c:v>39005</c:v>
                </c:pt>
                <c:pt idx="288">
                  <c:v>39006</c:v>
                </c:pt>
                <c:pt idx="289">
                  <c:v>39007</c:v>
                </c:pt>
                <c:pt idx="290">
                  <c:v>39008</c:v>
                </c:pt>
                <c:pt idx="291">
                  <c:v>39009</c:v>
                </c:pt>
                <c:pt idx="292">
                  <c:v>39010</c:v>
                </c:pt>
                <c:pt idx="293">
                  <c:v>39011</c:v>
                </c:pt>
                <c:pt idx="294">
                  <c:v>39012</c:v>
                </c:pt>
                <c:pt idx="295">
                  <c:v>39013</c:v>
                </c:pt>
                <c:pt idx="296">
                  <c:v>39014</c:v>
                </c:pt>
                <c:pt idx="297">
                  <c:v>39015</c:v>
                </c:pt>
                <c:pt idx="298">
                  <c:v>39016</c:v>
                </c:pt>
                <c:pt idx="299">
                  <c:v>39017</c:v>
                </c:pt>
                <c:pt idx="300">
                  <c:v>39018</c:v>
                </c:pt>
                <c:pt idx="301">
                  <c:v>39019</c:v>
                </c:pt>
                <c:pt idx="302">
                  <c:v>39020</c:v>
                </c:pt>
                <c:pt idx="303">
                  <c:v>39021</c:v>
                </c:pt>
                <c:pt idx="304">
                  <c:v>39022</c:v>
                </c:pt>
                <c:pt idx="305">
                  <c:v>39023</c:v>
                </c:pt>
                <c:pt idx="306">
                  <c:v>39024</c:v>
                </c:pt>
                <c:pt idx="307">
                  <c:v>39025</c:v>
                </c:pt>
                <c:pt idx="308">
                  <c:v>39026</c:v>
                </c:pt>
                <c:pt idx="309">
                  <c:v>39027</c:v>
                </c:pt>
                <c:pt idx="310">
                  <c:v>39028</c:v>
                </c:pt>
                <c:pt idx="311">
                  <c:v>39029</c:v>
                </c:pt>
                <c:pt idx="312">
                  <c:v>39030</c:v>
                </c:pt>
                <c:pt idx="313">
                  <c:v>39031</c:v>
                </c:pt>
                <c:pt idx="314">
                  <c:v>39032</c:v>
                </c:pt>
                <c:pt idx="315">
                  <c:v>39033</c:v>
                </c:pt>
                <c:pt idx="316">
                  <c:v>39034</c:v>
                </c:pt>
                <c:pt idx="317">
                  <c:v>39035</c:v>
                </c:pt>
                <c:pt idx="318">
                  <c:v>39036</c:v>
                </c:pt>
                <c:pt idx="319">
                  <c:v>39037</c:v>
                </c:pt>
                <c:pt idx="320">
                  <c:v>39038</c:v>
                </c:pt>
                <c:pt idx="321">
                  <c:v>39039</c:v>
                </c:pt>
                <c:pt idx="322">
                  <c:v>39040</c:v>
                </c:pt>
                <c:pt idx="323">
                  <c:v>39041</c:v>
                </c:pt>
                <c:pt idx="324">
                  <c:v>39042</c:v>
                </c:pt>
                <c:pt idx="325">
                  <c:v>39043</c:v>
                </c:pt>
                <c:pt idx="326">
                  <c:v>39044</c:v>
                </c:pt>
                <c:pt idx="327">
                  <c:v>39045</c:v>
                </c:pt>
                <c:pt idx="328">
                  <c:v>39046</c:v>
                </c:pt>
                <c:pt idx="329">
                  <c:v>39047</c:v>
                </c:pt>
                <c:pt idx="330">
                  <c:v>39048</c:v>
                </c:pt>
                <c:pt idx="331">
                  <c:v>39049</c:v>
                </c:pt>
                <c:pt idx="332">
                  <c:v>39050</c:v>
                </c:pt>
                <c:pt idx="333">
                  <c:v>39051</c:v>
                </c:pt>
                <c:pt idx="334">
                  <c:v>39052</c:v>
                </c:pt>
                <c:pt idx="335">
                  <c:v>39053</c:v>
                </c:pt>
                <c:pt idx="336">
                  <c:v>39054</c:v>
                </c:pt>
                <c:pt idx="337">
                  <c:v>39055</c:v>
                </c:pt>
                <c:pt idx="338">
                  <c:v>39056</c:v>
                </c:pt>
                <c:pt idx="339">
                  <c:v>39057</c:v>
                </c:pt>
                <c:pt idx="340">
                  <c:v>39058</c:v>
                </c:pt>
                <c:pt idx="341">
                  <c:v>39059</c:v>
                </c:pt>
                <c:pt idx="342">
                  <c:v>39060</c:v>
                </c:pt>
                <c:pt idx="343">
                  <c:v>39061</c:v>
                </c:pt>
                <c:pt idx="344">
                  <c:v>39062</c:v>
                </c:pt>
                <c:pt idx="345">
                  <c:v>39063</c:v>
                </c:pt>
                <c:pt idx="346">
                  <c:v>39064</c:v>
                </c:pt>
                <c:pt idx="347">
                  <c:v>39065</c:v>
                </c:pt>
                <c:pt idx="348">
                  <c:v>39066</c:v>
                </c:pt>
                <c:pt idx="349">
                  <c:v>39067</c:v>
                </c:pt>
                <c:pt idx="350">
                  <c:v>39068</c:v>
                </c:pt>
                <c:pt idx="351">
                  <c:v>39069</c:v>
                </c:pt>
                <c:pt idx="352">
                  <c:v>39070</c:v>
                </c:pt>
                <c:pt idx="353">
                  <c:v>39071</c:v>
                </c:pt>
                <c:pt idx="354">
                  <c:v>39072</c:v>
                </c:pt>
                <c:pt idx="355">
                  <c:v>39073</c:v>
                </c:pt>
                <c:pt idx="356">
                  <c:v>39074</c:v>
                </c:pt>
                <c:pt idx="357">
                  <c:v>39075</c:v>
                </c:pt>
                <c:pt idx="358">
                  <c:v>39076</c:v>
                </c:pt>
                <c:pt idx="359">
                  <c:v>39077</c:v>
                </c:pt>
                <c:pt idx="360">
                  <c:v>39078</c:v>
                </c:pt>
                <c:pt idx="361">
                  <c:v>39079</c:v>
                </c:pt>
                <c:pt idx="362">
                  <c:v>39080</c:v>
                </c:pt>
                <c:pt idx="363">
                  <c:v>39081</c:v>
                </c:pt>
                <c:pt idx="364">
                  <c:v>39082</c:v>
                </c:pt>
              </c:numCache>
            </c:numRef>
          </c:cat>
          <c:val>
            <c:numRef>
              <c:f>'2006'!$AE$66:$AE$430</c:f>
              <c:numCache>
                <c:formatCode>General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Missing data</c:v>
          </c:tx>
          <c:spPr>
            <a:ln w="28575">
              <a:noFill/>
            </a:ln>
          </c:spPr>
          <c:marker>
            <c:symbol val="none"/>
          </c:marker>
          <c:errBars>
            <c:errDir val="y"/>
            <c:errBarType val="plus"/>
            <c:errValType val="percentage"/>
            <c:noEndCap val="1"/>
            <c:val val="5000"/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val>
            <c:numRef>
              <c:f>'2006'!$AF$66:$AF$430</c:f>
              <c:numCache>
                <c:formatCode>General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27552"/>
        <c:axId val="46729088"/>
      </c:lineChart>
      <c:dateAx>
        <c:axId val="46727552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729088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46729088"/>
        <c:scaling>
          <c:orientation val="minMax"/>
          <c:min val="-1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0752702285868046E-2"/>
              <c:y val="0.344339622641509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72755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4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07692307692304E-2"/>
          <c:y val="8.5937663913085771E-2"/>
          <c:w val="0.91895604395604391"/>
          <c:h val="0.70703259855766021"/>
        </c:manualLayout>
      </c:layout>
      <c:barChart>
        <c:barDir val="col"/>
        <c:grouping val="clustered"/>
        <c:varyColors val="0"/>
        <c:ser>
          <c:idx val="1"/>
          <c:order val="1"/>
          <c:tx>
            <c:v>Mean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'2006'!$P$15:$AA$15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'2006'!$P$50:$AA$50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58912"/>
        <c:axId val="46777472"/>
      </c:barChart>
      <c:lineChart>
        <c:grouping val="standard"/>
        <c:varyColors val="0"/>
        <c:ser>
          <c:idx val="0"/>
          <c:order val="0"/>
          <c:tx>
            <c:v>Maximum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'2006'!$P$15:$AA$15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'2006'!$P$49:$AA$49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Minimum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'2006'!$P$15:$AA$15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'2006'!$P$51:$AA$51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58912"/>
        <c:axId val="46777472"/>
      </c:lineChart>
      <c:catAx>
        <c:axId val="4675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777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777472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6483516483516484E-2"/>
              <c:y val="0.320313110948774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75891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126373626373626"/>
          <c:y val="0.88672044128502137"/>
          <c:w val="0.30219780219780218"/>
          <c:h val="8.59376639130857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24828215342811E-2"/>
          <c:y val="8.0188679245283015E-2"/>
          <c:w val="0.89247428972704779"/>
          <c:h val="0.85377358490566035"/>
        </c:manualLayout>
      </c:layout>
      <c:lineChart>
        <c:grouping val="standard"/>
        <c:varyColors val="0"/>
        <c:ser>
          <c:idx val="0"/>
          <c:order val="0"/>
          <c:tx>
            <c:v>Daily Flow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'2007'!$AD$66:$AD$430</c:f>
              <c:numCache>
                <c:formatCode>d\-mmm</c:formatCode>
                <c:ptCount val="36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  <c:pt idx="5">
                  <c:v>39088</c:v>
                </c:pt>
                <c:pt idx="6">
                  <c:v>39089</c:v>
                </c:pt>
                <c:pt idx="7">
                  <c:v>39090</c:v>
                </c:pt>
                <c:pt idx="8">
                  <c:v>39091</c:v>
                </c:pt>
                <c:pt idx="9">
                  <c:v>39092</c:v>
                </c:pt>
                <c:pt idx="10">
                  <c:v>39093</c:v>
                </c:pt>
                <c:pt idx="11">
                  <c:v>39094</c:v>
                </c:pt>
                <c:pt idx="12">
                  <c:v>39095</c:v>
                </c:pt>
                <c:pt idx="13">
                  <c:v>39096</c:v>
                </c:pt>
                <c:pt idx="14">
                  <c:v>39097</c:v>
                </c:pt>
                <c:pt idx="15">
                  <c:v>39098</c:v>
                </c:pt>
                <c:pt idx="16">
                  <c:v>39099</c:v>
                </c:pt>
                <c:pt idx="17">
                  <c:v>39100</c:v>
                </c:pt>
                <c:pt idx="18">
                  <c:v>39101</c:v>
                </c:pt>
                <c:pt idx="19">
                  <c:v>39102</c:v>
                </c:pt>
                <c:pt idx="20">
                  <c:v>39103</c:v>
                </c:pt>
                <c:pt idx="21">
                  <c:v>39104</c:v>
                </c:pt>
                <c:pt idx="22">
                  <c:v>39105</c:v>
                </c:pt>
                <c:pt idx="23">
                  <c:v>39106</c:v>
                </c:pt>
                <c:pt idx="24">
                  <c:v>39107</c:v>
                </c:pt>
                <c:pt idx="25">
                  <c:v>39108</c:v>
                </c:pt>
                <c:pt idx="26">
                  <c:v>39109</c:v>
                </c:pt>
                <c:pt idx="27">
                  <c:v>39110</c:v>
                </c:pt>
                <c:pt idx="28">
                  <c:v>39111</c:v>
                </c:pt>
                <c:pt idx="29">
                  <c:v>39112</c:v>
                </c:pt>
                <c:pt idx="30">
                  <c:v>39113</c:v>
                </c:pt>
                <c:pt idx="31">
                  <c:v>39114</c:v>
                </c:pt>
                <c:pt idx="32">
                  <c:v>39115</c:v>
                </c:pt>
                <c:pt idx="33">
                  <c:v>39116</c:v>
                </c:pt>
                <c:pt idx="34">
                  <c:v>39117</c:v>
                </c:pt>
                <c:pt idx="35">
                  <c:v>39118</c:v>
                </c:pt>
                <c:pt idx="36">
                  <c:v>39119</c:v>
                </c:pt>
                <c:pt idx="37">
                  <c:v>39120</c:v>
                </c:pt>
                <c:pt idx="38">
                  <c:v>39121</c:v>
                </c:pt>
                <c:pt idx="39">
                  <c:v>39122</c:v>
                </c:pt>
                <c:pt idx="40">
                  <c:v>39123</c:v>
                </c:pt>
                <c:pt idx="41">
                  <c:v>39124</c:v>
                </c:pt>
                <c:pt idx="42">
                  <c:v>39125</c:v>
                </c:pt>
                <c:pt idx="43">
                  <c:v>39126</c:v>
                </c:pt>
                <c:pt idx="44">
                  <c:v>39127</c:v>
                </c:pt>
                <c:pt idx="45">
                  <c:v>39128</c:v>
                </c:pt>
                <c:pt idx="46">
                  <c:v>39129</c:v>
                </c:pt>
                <c:pt idx="47">
                  <c:v>39130</c:v>
                </c:pt>
                <c:pt idx="48">
                  <c:v>39131</c:v>
                </c:pt>
                <c:pt idx="49">
                  <c:v>39132</c:v>
                </c:pt>
                <c:pt idx="50">
                  <c:v>39133</c:v>
                </c:pt>
                <c:pt idx="51">
                  <c:v>39134</c:v>
                </c:pt>
                <c:pt idx="52">
                  <c:v>39135</c:v>
                </c:pt>
                <c:pt idx="53">
                  <c:v>39136</c:v>
                </c:pt>
                <c:pt idx="54">
                  <c:v>39137</c:v>
                </c:pt>
                <c:pt idx="55">
                  <c:v>39138</c:v>
                </c:pt>
                <c:pt idx="56">
                  <c:v>39139</c:v>
                </c:pt>
                <c:pt idx="57">
                  <c:v>39140</c:v>
                </c:pt>
                <c:pt idx="58">
                  <c:v>39141</c:v>
                </c:pt>
                <c:pt idx="59">
                  <c:v>39142</c:v>
                </c:pt>
                <c:pt idx="60">
                  <c:v>39143</c:v>
                </c:pt>
                <c:pt idx="61">
                  <c:v>39144</c:v>
                </c:pt>
                <c:pt idx="62">
                  <c:v>39145</c:v>
                </c:pt>
                <c:pt idx="63">
                  <c:v>39146</c:v>
                </c:pt>
                <c:pt idx="64">
                  <c:v>39147</c:v>
                </c:pt>
                <c:pt idx="65">
                  <c:v>39148</c:v>
                </c:pt>
                <c:pt idx="66">
                  <c:v>39149</c:v>
                </c:pt>
                <c:pt idx="67">
                  <c:v>39150</c:v>
                </c:pt>
                <c:pt idx="68">
                  <c:v>39151</c:v>
                </c:pt>
                <c:pt idx="69">
                  <c:v>39152</c:v>
                </c:pt>
                <c:pt idx="70">
                  <c:v>39153</c:v>
                </c:pt>
                <c:pt idx="71">
                  <c:v>39154</c:v>
                </c:pt>
                <c:pt idx="72">
                  <c:v>39155</c:v>
                </c:pt>
                <c:pt idx="73">
                  <c:v>39156</c:v>
                </c:pt>
                <c:pt idx="74">
                  <c:v>39157</c:v>
                </c:pt>
                <c:pt idx="75">
                  <c:v>39158</c:v>
                </c:pt>
                <c:pt idx="76">
                  <c:v>39159</c:v>
                </c:pt>
                <c:pt idx="77">
                  <c:v>39160</c:v>
                </c:pt>
                <c:pt idx="78">
                  <c:v>39161</c:v>
                </c:pt>
                <c:pt idx="79">
                  <c:v>39162</c:v>
                </c:pt>
                <c:pt idx="80">
                  <c:v>39163</c:v>
                </c:pt>
                <c:pt idx="81">
                  <c:v>39164</c:v>
                </c:pt>
                <c:pt idx="82">
                  <c:v>39165</c:v>
                </c:pt>
                <c:pt idx="83">
                  <c:v>39166</c:v>
                </c:pt>
                <c:pt idx="84">
                  <c:v>39167</c:v>
                </c:pt>
                <c:pt idx="85">
                  <c:v>39168</c:v>
                </c:pt>
                <c:pt idx="86">
                  <c:v>39169</c:v>
                </c:pt>
                <c:pt idx="87">
                  <c:v>39170</c:v>
                </c:pt>
                <c:pt idx="88">
                  <c:v>39171</c:v>
                </c:pt>
                <c:pt idx="89">
                  <c:v>39172</c:v>
                </c:pt>
                <c:pt idx="90">
                  <c:v>39173</c:v>
                </c:pt>
                <c:pt idx="91">
                  <c:v>39174</c:v>
                </c:pt>
                <c:pt idx="92">
                  <c:v>39175</c:v>
                </c:pt>
                <c:pt idx="93">
                  <c:v>39176</c:v>
                </c:pt>
                <c:pt idx="94">
                  <c:v>39177</c:v>
                </c:pt>
                <c:pt idx="95">
                  <c:v>39178</c:v>
                </c:pt>
                <c:pt idx="96">
                  <c:v>39179</c:v>
                </c:pt>
                <c:pt idx="97">
                  <c:v>39180</c:v>
                </c:pt>
                <c:pt idx="98">
                  <c:v>39181</c:v>
                </c:pt>
                <c:pt idx="99">
                  <c:v>39182</c:v>
                </c:pt>
                <c:pt idx="100">
                  <c:v>39183</c:v>
                </c:pt>
                <c:pt idx="101">
                  <c:v>39184</c:v>
                </c:pt>
                <c:pt idx="102">
                  <c:v>39185</c:v>
                </c:pt>
                <c:pt idx="103">
                  <c:v>39186</c:v>
                </c:pt>
                <c:pt idx="104">
                  <c:v>39187</c:v>
                </c:pt>
                <c:pt idx="105">
                  <c:v>39188</c:v>
                </c:pt>
                <c:pt idx="106">
                  <c:v>39189</c:v>
                </c:pt>
                <c:pt idx="107">
                  <c:v>39190</c:v>
                </c:pt>
                <c:pt idx="108">
                  <c:v>39191</c:v>
                </c:pt>
                <c:pt idx="109">
                  <c:v>39192</c:v>
                </c:pt>
                <c:pt idx="110">
                  <c:v>39193</c:v>
                </c:pt>
                <c:pt idx="111">
                  <c:v>39194</c:v>
                </c:pt>
                <c:pt idx="112">
                  <c:v>39195</c:v>
                </c:pt>
                <c:pt idx="113">
                  <c:v>39196</c:v>
                </c:pt>
                <c:pt idx="114">
                  <c:v>39197</c:v>
                </c:pt>
                <c:pt idx="115">
                  <c:v>39198</c:v>
                </c:pt>
                <c:pt idx="116">
                  <c:v>39199</c:v>
                </c:pt>
                <c:pt idx="117">
                  <c:v>39200</c:v>
                </c:pt>
                <c:pt idx="118">
                  <c:v>39201</c:v>
                </c:pt>
                <c:pt idx="119">
                  <c:v>39202</c:v>
                </c:pt>
                <c:pt idx="120">
                  <c:v>39203</c:v>
                </c:pt>
                <c:pt idx="121">
                  <c:v>39204</c:v>
                </c:pt>
                <c:pt idx="122">
                  <c:v>39205</c:v>
                </c:pt>
                <c:pt idx="123">
                  <c:v>39206</c:v>
                </c:pt>
                <c:pt idx="124">
                  <c:v>39207</c:v>
                </c:pt>
                <c:pt idx="125">
                  <c:v>39208</c:v>
                </c:pt>
                <c:pt idx="126">
                  <c:v>39209</c:v>
                </c:pt>
                <c:pt idx="127">
                  <c:v>39210</c:v>
                </c:pt>
                <c:pt idx="128">
                  <c:v>39211</c:v>
                </c:pt>
                <c:pt idx="129">
                  <c:v>39212</c:v>
                </c:pt>
                <c:pt idx="130">
                  <c:v>39213</c:v>
                </c:pt>
                <c:pt idx="131">
                  <c:v>39214</c:v>
                </c:pt>
                <c:pt idx="132">
                  <c:v>39215</c:v>
                </c:pt>
                <c:pt idx="133">
                  <c:v>39216</c:v>
                </c:pt>
                <c:pt idx="134">
                  <c:v>39217</c:v>
                </c:pt>
                <c:pt idx="135">
                  <c:v>39218</c:v>
                </c:pt>
                <c:pt idx="136">
                  <c:v>39219</c:v>
                </c:pt>
                <c:pt idx="137">
                  <c:v>39220</c:v>
                </c:pt>
                <c:pt idx="138">
                  <c:v>39221</c:v>
                </c:pt>
                <c:pt idx="139">
                  <c:v>39222</c:v>
                </c:pt>
                <c:pt idx="140">
                  <c:v>39223</c:v>
                </c:pt>
                <c:pt idx="141">
                  <c:v>39224</c:v>
                </c:pt>
                <c:pt idx="142">
                  <c:v>39225</c:v>
                </c:pt>
                <c:pt idx="143">
                  <c:v>39226</c:v>
                </c:pt>
                <c:pt idx="144">
                  <c:v>39227</c:v>
                </c:pt>
                <c:pt idx="145">
                  <c:v>39228</c:v>
                </c:pt>
                <c:pt idx="146">
                  <c:v>39229</c:v>
                </c:pt>
                <c:pt idx="147">
                  <c:v>39230</c:v>
                </c:pt>
                <c:pt idx="148">
                  <c:v>39231</c:v>
                </c:pt>
                <c:pt idx="149">
                  <c:v>39232</c:v>
                </c:pt>
                <c:pt idx="150">
                  <c:v>39233</c:v>
                </c:pt>
                <c:pt idx="151">
                  <c:v>39234</c:v>
                </c:pt>
                <c:pt idx="152">
                  <c:v>39235</c:v>
                </c:pt>
                <c:pt idx="153">
                  <c:v>39236</c:v>
                </c:pt>
                <c:pt idx="154">
                  <c:v>39237</c:v>
                </c:pt>
                <c:pt idx="155">
                  <c:v>39238</c:v>
                </c:pt>
                <c:pt idx="156">
                  <c:v>39239</c:v>
                </c:pt>
                <c:pt idx="157">
                  <c:v>39240</c:v>
                </c:pt>
                <c:pt idx="158">
                  <c:v>39241</c:v>
                </c:pt>
                <c:pt idx="159">
                  <c:v>39242</c:v>
                </c:pt>
                <c:pt idx="160">
                  <c:v>39243</c:v>
                </c:pt>
                <c:pt idx="161">
                  <c:v>39244</c:v>
                </c:pt>
                <c:pt idx="162">
                  <c:v>39245</c:v>
                </c:pt>
                <c:pt idx="163">
                  <c:v>39246</c:v>
                </c:pt>
                <c:pt idx="164">
                  <c:v>39247</c:v>
                </c:pt>
                <c:pt idx="165">
                  <c:v>39248</c:v>
                </c:pt>
                <c:pt idx="166">
                  <c:v>39249</c:v>
                </c:pt>
                <c:pt idx="167">
                  <c:v>39250</c:v>
                </c:pt>
                <c:pt idx="168">
                  <c:v>39251</c:v>
                </c:pt>
                <c:pt idx="169">
                  <c:v>39252</c:v>
                </c:pt>
                <c:pt idx="170">
                  <c:v>39253</c:v>
                </c:pt>
                <c:pt idx="171">
                  <c:v>39254</c:v>
                </c:pt>
                <c:pt idx="172">
                  <c:v>39255</c:v>
                </c:pt>
                <c:pt idx="173">
                  <c:v>39256</c:v>
                </c:pt>
                <c:pt idx="174">
                  <c:v>39257</c:v>
                </c:pt>
                <c:pt idx="175">
                  <c:v>39258</c:v>
                </c:pt>
                <c:pt idx="176">
                  <c:v>39259</c:v>
                </c:pt>
                <c:pt idx="177">
                  <c:v>39260</c:v>
                </c:pt>
                <c:pt idx="178">
                  <c:v>39261</c:v>
                </c:pt>
                <c:pt idx="179">
                  <c:v>39262</c:v>
                </c:pt>
                <c:pt idx="180">
                  <c:v>39263</c:v>
                </c:pt>
                <c:pt idx="181">
                  <c:v>39264</c:v>
                </c:pt>
                <c:pt idx="182">
                  <c:v>39265</c:v>
                </c:pt>
                <c:pt idx="183">
                  <c:v>39266</c:v>
                </c:pt>
                <c:pt idx="184">
                  <c:v>39267</c:v>
                </c:pt>
                <c:pt idx="185">
                  <c:v>39268</c:v>
                </c:pt>
                <c:pt idx="186">
                  <c:v>39269</c:v>
                </c:pt>
                <c:pt idx="187">
                  <c:v>39270</c:v>
                </c:pt>
                <c:pt idx="188">
                  <c:v>39271</c:v>
                </c:pt>
                <c:pt idx="189">
                  <c:v>39272</c:v>
                </c:pt>
                <c:pt idx="190">
                  <c:v>39273</c:v>
                </c:pt>
                <c:pt idx="191">
                  <c:v>39274</c:v>
                </c:pt>
                <c:pt idx="192">
                  <c:v>39275</c:v>
                </c:pt>
                <c:pt idx="193">
                  <c:v>39276</c:v>
                </c:pt>
                <c:pt idx="194">
                  <c:v>39277</c:v>
                </c:pt>
                <c:pt idx="195">
                  <c:v>39278</c:v>
                </c:pt>
                <c:pt idx="196">
                  <c:v>39279</c:v>
                </c:pt>
                <c:pt idx="197">
                  <c:v>39280</c:v>
                </c:pt>
                <c:pt idx="198">
                  <c:v>39281</c:v>
                </c:pt>
                <c:pt idx="199">
                  <c:v>39282</c:v>
                </c:pt>
                <c:pt idx="200">
                  <c:v>39283</c:v>
                </c:pt>
                <c:pt idx="201">
                  <c:v>39284</c:v>
                </c:pt>
                <c:pt idx="202">
                  <c:v>39285</c:v>
                </c:pt>
                <c:pt idx="203">
                  <c:v>39286</c:v>
                </c:pt>
                <c:pt idx="204">
                  <c:v>39287</c:v>
                </c:pt>
                <c:pt idx="205">
                  <c:v>39288</c:v>
                </c:pt>
                <c:pt idx="206">
                  <c:v>39289</c:v>
                </c:pt>
                <c:pt idx="207">
                  <c:v>39290</c:v>
                </c:pt>
                <c:pt idx="208">
                  <c:v>39291</c:v>
                </c:pt>
                <c:pt idx="209">
                  <c:v>39292</c:v>
                </c:pt>
                <c:pt idx="210">
                  <c:v>39293</c:v>
                </c:pt>
                <c:pt idx="211">
                  <c:v>39294</c:v>
                </c:pt>
                <c:pt idx="212">
                  <c:v>39295</c:v>
                </c:pt>
                <c:pt idx="213">
                  <c:v>39296</c:v>
                </c:pt>
                <c:pt idx="214">
                  <c:v>39297</c:v>
                </c:pt>
                <c:pt idx="215">
                  <c:v>39298</c:v>
                </c:pt>
                <c:pt idx="216">
                  <c:v>39299</c:v>
                </c:pt>
                <c:pt idx="217">
                  <c:v>39300</c:v>
                </c:pt>
                <c:pt idx="218">
                  <c:v>39301</c:v>
                </c:pt>
                <c:pt idx="219">
                  <c:v>39302</c:v>
                </c:pt>
                <c:pt idx="220">
                  <c:v>39303</c:v>
                </c:pt>
                <c:pt idx="221">
                  <c:v>39304</c:v>
                </c:pt>
                <c:pt idx="222">
                  <c:v>39305</c:v>
                </c:pt>
                <c:pt idx="223">
                  <c:v>39306</c:v>
                </c:pt>
                <c:pt idx="224">
                  <c:v>39307</c:v>
                </c:pt>
                <c:pt idx="225">
                  <c:v>39308</c:v>
                </c:pt>
                <c:pt idx="226">
                  <c:v>39309</c:v>
                </c:pt>
                <c:pt idx="227">
                  <c:v>39310</c:v>
                </c:pt>
                <c:pt idx="228">
                  <c:v>39311</c:v>
                </c:pt>
                <c:pt idx="229">
                  <c:v>39312</c:v>
                </c:pt>
                <c:pt idx="230">
                  <c:v>39313</c:v>
                </c:pt>
                <c:pt idx="231">
                  <c:v>39314</c:v>
                </c:pt>
                <c:pt idx="232">
                  <c:v>39315</c:v>
                </c:pt>
                <c:pt idx="233">
                  <c:v>39316</c:v>
                </c:pt>
                <c:pt idx="234">
                  <c:v>39317</c:v>
                </c:pt>
                <c:pt idx="235">
                  <c:v>39318</c:v>
                </c:pt>
                <c:pt idx="236">
                  <c:v>39319</c:v>
                </c:pt>
                <c:pt idx="237">
                  <c:v>39320</c:v>
                </c:pt>
                <c:pt idx="238">
                  <c:v>39321</c:v>
                </c:pt>
                <c:pt idx="239">
                  <c:v>39322</c:v>
                </c:pt>
                <c:pt idx="240">
                  <c:v>39323</c:v>
                </c:pt>
                <c:pt idx="241">
                  <c:v>39324</c:v>
                </c:pt>
                <c:pt idx="242">
                  <c:v>39325</c:v>
                </c:pt>
                <c:pt idx="243">
                  <c:v>39326</c:v>
                </c:pt>
                <c:pt idx="244">
                  <c:v>39327</c:v>
                </c:pt>
                <c:pt idx="245">
                  <c:v>39328</c:v>
                </c:pt>
                <c:pt idx="246">
                  <c:v>39329</c:v>
                </c:pt>
                <c:pt idx="247">
                  <c:v>39330</c:v>
                </c:pt>
                <c:pt idx="248">
                  <c:v>39331</c:v>
                </c:pt>
                <c:pt idx="249">
                  <c:v>39332</c:v>
                </c:pt>
                <c:pt idx="250">
                  <c:v>39333</c:v>
                </c:pt>
                <c:pt idx="251">
                  <c:v>39334</c:v>
                </c:pt>
                <c:pt idx="252">
                  <c:v>39335</c:v>
                </c:pt>
                <c:pt idx="253">
                  <c:v>39336</c:v>
                </c:pt>
                <c:pt idx="254">
                  <c:v>39337</c:v>
                </c:pt>
                <c:pt idx="255">
                  <c:v>39338</c:v>
                </c:pt>
                <c:pt idx="256">
                  <c:v>39339</c:v>
                </c:pt>
                <c:pt idx="257">
                  <c:v>39340</c:v>
                </c:pt>
                <c:pt idx="258">
                  <c:v>39341</c:v>
                </c:pt>
                <c:pt idx="259">
                  <c:v>39342</c:v>
                </c:pt>
                <c:pt idx="260">
                  <c:v>39343</c:v>
                </c:pt>
                <c:pt idx="261">
                  <c:v>39344</c:v>
                </c:pt>
                <c:pt idx="262">
                  <c:v>39345</c:v>
                </c:pt>
                <c:pt idx="263">
                  <c:v>39346</c:v>
                </c:pt>
                <c:pt idx="264">
                  <c:v>39347</c:v>
                </c:pt>
                <c:pt idx="265">
                  <c:v>39348</c:v>
                </c:pt>
                <c:pt idx="266">
                  <c:v>39349</c:v>
                </c:pt>
                <c:pt idx="267">
                  <c:v>39350</c:v>
                </c:pt>
                <c:pt idx="268">
                  <c:v>39351</c:v>
                </c:pt>
                <c:pt idx="269">
                  <c:v>39352</c:v>
                </c:pt>
                <c:pt idx="270">
                  <c:v>39353</c:v>
                </c:pt>
                <c:pt idx="271">
                  <c:v>39354</c:v>
                </c:pt>
                <c:pt idx="272">
                  <c:v>39355</c:v>
                </c:pt>
                <c:pt idx="273">
                  <c:v>39356</c:v>
                </c:pt>
                <c:pt idx="274">
                  <c:v>39357</c:v>
                </c:pt>
                <c:pt idx="275">
                  <c:v>39358</c:v>
                </c:pt>
                <c:pt idx="276">
                  <c:v>39359</c:v>
                </c:pt>
                <c:pt idx="277">
                  <c:v>39360</c:v>
                </c:pt>
                <c:pt idx="278">
                  <c:v>39361</c:v>
                </c:pt>
                <c:pt idx="279">
                  <c:v>39362</c:v>
                </c:pt>
                <c:pt idx="280">
                  <c:v>39363</c:v>
                </c:pt>
                <c:pt idx="281">
                  <c:v>39364</c:v>
                </c:pt>
                <c:pt idx="282">
                  <c:v>39365</c:v>
                </c:pt>
                <c:pt idx="283">
                  <c:v>39366</c:v>
                </c:pt>
                <c:pt idx="284">
                  <c:v>39367</c:v>
                </c:pt>
                <c:pt idx="285">
                  <c:v>39368</c:v>
                </c:pt>
                <c:pt idx="286">
                  <c:v>39369</c:v>
                </c:pt>
                <c:pt idx="287">
                  <c:v>39370</c:v>
                </c:pt>
                <c:pt idx="288">
                  <c:v>39371</c:v>
                </c:pt>
                <c:pt idx="289">
                  <c:v>39372</c:v>
                </c:pt>
                <c:pt idx="290">
                  <c:v>39373</c:v>
                </c:pt>
                <c:pt idx="291">
                  <c:v>39374</c:v>
                </c:pt>
                <c:pt idx="292">
                  <c:v>39375</c:v>
                </c:pt>
                <c:pt idx="293">
                  <c:v>39376</c:v>
                </c:pt>
                <c:pt idx="294">
                  <c:v>39377</c:v>
                </c:pt>
                <c:pt idx="295">
                  <c:v>39378</c:v>
                </c:pt>
                <c:pt idx="296">
                  <c:v>39379</c:v>
                </c:pt>
                <c:pt idx="297">
                  <c:v>39380</c:v>
                </c:pt>
                <c:pt idx="298">
                  <c:v>39381</c:v>
                </c:pt>
                <c:pt idx="299">
                  <c:v>39382</c:v>
                </c:pt>
                <c:pt idx="300">
                  <c:v>39383</c:v>
                </c:pt>
                <c:pt idx="301">
                  <c:v>39384</c:v>
                </c:pt>
                <c:pt idx="302">
                  <c:v>39385</c:v>
                </c:pt>
                <c:pt idx="303">
                  <c:v>39386</c:v>
                </c:pt>
                <c:pt idx="304">
                  <c:v>39387</c:v>
                </c:pt>
                <c:pt idx="305">
                  <c:v>39388</c:v>
                </c:pt>
                <c:pt idx="306">
                  <c:v>39389</c:v>
                </c:pt>
                <c:pt idx="307">
                  <c:v>39390</c:v>
                </c:pt>
                <c:pt idx="308">
                  <c:v>39391</c:v>
                </c:pt>
                <c:pt idx="309">
                  <c:v>39392</c:v>
                </c:pt>
                <c:pt idx="310">
                  <c:v>39393</c:v>
                </c:pt>
                <c:pt idx="311">
                  <c:v>39394</c:v>
                </c:pt>
                <c:pt idx="312">
                  <c:v>39395</c:v>
                </c:pt>
                <c:pt idx="313">
                  <c:v>39396</c:v>
                </c:pt>
                <c:pt idx="314">
                  <c:v>39397</c:v>
                </c:pt>
                <c:pt idx="315">
                  <c:v>39398</c:v>
                </c:pt>
                <c:pt idx="316">
                  <c:v>39399</c:v>
                </c:pt>
                <c:pt idx="317">
                  <c:v>39400</c:v>
                </c:pt>
                <c:pt idx="318">
                  <c:v>39401</c:v>
                </c:pt>
                <c:pt idx="319">
                  <c:v>39402</c:v>
                </c:pt>
                <c:pt idx="320">
                  <c:v>39403</c:v>
                </c:pt>
                <c:pt idx="321">
                  <c:v>39404</c:v>
                </c:pt>
                <c:pt idx="322">
                  <c:v>39405</c:v>
                </c:pt>
                <c:pt idx="323">
                  <c:v>39406</c:v>
                </c:pt>
                <c:pt idx="324">
                  <c:v>39407</c:v>
                </c:pt>
                <c:pt idx="325">
                  <c:v>39408</c:v>
                </c:pt>
                <c:pt idx="326">
                  <c:v>39409</c:v>
                </c:pt>
                <c:pt idx="327">
                  <c:v>39410</c:v>
                </c:pt>
                <c:pt idx="328">
                  <c:v>39411</c:v>
                </c:pt>
                <c:pt idx="329">
                  <c:v>39412</c:v>
                </c:pt>
                <c:pt idx="330">
                  <c:v>39413</c:v>
                </c:pt>
                <c:pt idx="331">
                  <c:v>39414</c:v>
                </c:pt>
                <c:pt idx="332">
                  <c:v>39415</c:v>
                </c:pt>
                <c:pt idx="333">
                  <c:v>39416</c:v>
                </c:pt>
                <c:pt idx="334">
                  <c:v>39417</c:v>
                </c:pt>
                <c:pt idx="335">
                  <c:v>39418</c:v>
                </c:pt>
                <c:pt idx="336">
                  <c:v>39419</c:v>
                </c:pt>
                <c:pt idx="337">
                  <c:v>39420</c:v>
                </c:pt>
                <c:pt idx="338">
                  <c:v>39421</c:v>
                </c:pt>
                <c:pt idx="339">
                  <c:v>39422</c:v>
                </c:pt>
                <c:pt idx="340">
                  <c:v>39423</c:v>
                </c:pt>
                <c:pt idx="341">
                  <c:v>39424</c:v>
                </c:pt>
                <c:pt idx="342">
                  <c:v>39425</c:v>
                </c:pt>
                <c:pt idx="343">
                  <c:v>39426</c:v>
                </c:pt>
                <c:pt idx="344">
                  <c:v>39427</c:v>
                </c:pt>
                <c:pt idx="345">
                  <c:v>39428</c:v>
                </c:pt>
                <c:pt idx="346">
                  <c:v>39429</c:v>
                </c:pt>
                <c:pt idx="347">
                  <c:v>39430</c:v>
                </c:pt>
                <c:pt idx="348">
                  <c:v>39431</c:v>
                </c:pt>
                <c:pt idx="349">
                  <c:v>39432</c:v>
                </c:pt>
                <c:pt idx="350">
                  <c:v>39433</c:v>
                </c:pt>
                <c:pt idx="351">
                  <c:v>39434</c:v>
                </c:pt>
                <c:pt idx="352">
                  <c:v>39435</c:v>
                </c:pt>
                <c:pt idx="353">
                  <c:v>39436</c:v>
                </c:pt>
                <c:pt idx="354">
                  <c:v>39437</c:v>
                </c:pt>
                <c:pt idx="355">
                  <c:v>39438</c:v>
                </c:pt>
                <c:pt idx="356">
                  <c:v>39439</c:v>
                </c:pt>
                <c:pt idx="357">
                  <c:v>39440</c:v>
                </c:pt>
                <c:pt idx="358">
                  <c:v>39441</c:v>
                </c:pt>
                <c:pt idx="359">
                  <c:v>39442</c:v>
                </c:pt>
                <c:pt idx="360">
                  <c:v>39443</c:v>
                </c:pt>
                <c:pt idx="361">
                  <c:v>39444</c:v>
                </c:pt>
                <c:pt idx="362">
                  <c:v>39445</c:v>
                </c:pt>
                <c:pt idx="363">
                  <c:v>39446</c:v>
                </c:pt>
                <c:pt idx="364">
                  <c:v>39447</c:v>
                </c:pt>
              </c:numCache>
            </c:numRef>
          </c:cat>
          <c:val>
            <c:numRef>
              <c:f>'2007'!$AE$66:$AE$430</c:f>
              <c:numCache>
                <c:formatCode>General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Missing data</c:v>
          </c:tx>
          <c:spPr>
            <a:ln w="28575">
              <a:noFill/>
            </a:ln>
          </c:spPr>
          <c:marker>
            <c:symbol val="none"/>
          </c:marker>
          <c:errBars>
            <c:errDir val="y"/>
            <c:errBarType val="plus"/>
            <c:errValType val="percentage"/>
            <c:noEndCap val="1"/>
            <c:val val="5000"/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val>
            <c:numRef>
              <c:f>'2007'!$AF$66:$AF$430</c:f>
              <c:numCache>
                <c:formatCode>General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35168"/>
        <c:axId val="51736960"/>
      </c:lineChart>
      <c:dateAx>
        <c:axId val="51735168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736960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51736960"/>
        <c:scaling>
          <c:orientation val="minMax"/>
          <c:min val="-1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0752702285868046E-2"/>
              <c:y val="0.344339622641509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73516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4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07692307692304E-2"/>
          <c:y val="8.5937663913085771E-2"/>
          <c:w val="0.91895604395604391"/>
          <c:h val="0.70703259855766021"/>
        </c:manualLayout>
      </c:layout>
      <c:barChart>
        <c:barDir val="col"/>
        <c:grouping val="clustered"/>
        <c:varyColors val="0"/>
        <c:ser>
          <c:idx val="1"/>
          <c:order val="1"/>
          <c:tx>
            <c:v>Mean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'2007'!$P$15:$AA$15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'2007'!$P$50:$AA$50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66784"/>
        <c:axId val="51768704"/>
      </c:barChart>
      <c:lineChart>
        <c:grouping val="standard"/>
        <c:varyColors val="0"/>
        <c:ser>
          <c:idx val="0"/>
          <c:order val="0"/>
          <c:tx>
            <c:v>Maximum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'2007'!$P$15:$AA$15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'2007'!$P$49:$AA$49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Minimum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'2007'!$P$15:$AA$15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'2007'!$P$51:$AA$51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66784"/>
        <c:axId val="51768704"/>
      </c:lineChart>
      <c:catAx>
        <c:axId val="517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76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68704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6483516483516484E-2"/>
              <c:y val="0.320313110948774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76678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126373626373626"/>
          <c:y val="0.88672044128502137"/>
          <c:w val="0.30219780219780218"/>
          <c:h val="8.59376639130857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07692307692304E-2"/>
          <c:y val="8.5937663913085771E-2"/>
          <c:w val="0.91895604395604391"/>
          <c:h val="0.70703259855766021"/>
        </c:manualLayout>
      </c:layout>
      <c:barChart>
        <c:barDir val="col"/>
        <c:grouping val="clustered"/>
        <c:varyColors val="0"/>
        <c:ser>
          <c:idx val="1"/>
          <c:order val="1"/>
          <c:tx>
            <c:v>Mean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normal!$P$15:$AA$15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normal!$P$50:$AA$50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35488"/>
        <c:axId val="51945856"/>
      </c:barChart>
      <c:lineChart>
        <c:grouping val="standard"/>
        <c:varyColors val="0"/>
        <c:ser>
          <c:idx val="0"/>
          <c:order val="0"/>
          <c:tx>
            <c:v>Maximum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normal!$P$15:$AA$15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normal!$P$49:$AA$49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Minimum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normal!$P$15:$AA$15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normal!$P$51:$AA$51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35488"/>
        <c:axId val="51945856"/>
      </c:lineChart>
      <c:catAx>
        <c:axId val="5193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94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945856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6483516483516484E-2"/>
              <c:y val="0.320313110948774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93548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126373626373626"/>
          <c:y val="0.88672044128502137"/>
          <c:w val="0.30219780219780218"/>
          <c:h val="8.59376639130857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24828215342811E-2"/>
          <c:y val="8.0188679245283015E-2"/>
          <c:w val="0.89247428972704779"/>
          <c:h val="0.85377358490566035"/>
        </c:manualLayout>
      </c:layout>
      <c:lineChart>
        <c:grouping val="standard"/>
        <c:varyColors val="0"/>
        <c:ser>
          <c:idx val="0"/>
          <c:order val="0"/>
          <c:tx>
            <c:v>Daily Flow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'2016'!$AD$66:$AD$430</c:f>
              <c:numCache>
                <c:formatCode>d\-mmm</c:formatCode>
                <c:ptCount val="365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42406</c:v>
                </c:pt>
                <c:pt idx="37">
                  <c:v>42407</c:v>
                </c:pt>
                <c:pt idx="38">
                  <c:v>42408</c:v>
                </c:pt>
                <c:pt idx="39">
                  <c:v>42409</c:v>
                </c:pt>
                <c:pt idx="40">
                  <c:v>42410</c:v>
                </c:pt>
                <c:pt idx="41">
                  <c:v>42411</c:v>
                </c:pt>
                <c:pt idx="42">
                  <c:v>42412</c:v>
                </c:pt>
                <c:pt idx="43">
                  <c:v>42413</c:v>
                </c:pt>
                <c:pt idx="44">
                  <c:v>42414</c:v>
                </c:pt>
                <c:pt idx="45">
                  <c:v>42415</c:v>
                </c:pt>
                <c:pt idx="46">
                  <c:v>42416</c:v>
                </c:pt>
                <c:pt idx="47">
                  <c:v>42417</c:v>
                </c:pt>
                <c:pt idx="48">
                  <c:v>42418</c:v>
                </c:pt>
                <c:pt idx="49">
                  <c:v>42419</c:v>
                </c:pt>
                <c:pt idx="50">
                  <c:v>42420</c:v>
                </c:pt>
                <c:pt idx="51">
                  <c:v>42421</c:v>
                </c:pt>
                <c:pt idx="52">
                  <c:v>42422</c:v>
                </c:pt>
                <c:pt idx="53">
                  <c:v>42423</c:v>
                </c:pt>
                <c:pt idx="54">
                  <c:v>42424</c:v>
                </c:pt>
                <c:pt idx="55">
                  <c:v>42425</c:v>
                </c:pt>
                <c:pt idx="56">
                  <c:v>42426</c:v>
                </c:pt>
                <c:pt idx="57">
                  <c:v>42427</c:v>
                </c:pt>
                <c:pt idx="58">
                  <c:v>42428</c:v>
                </c:pt>
                <c:pt idx="59">
                  <c:v>42429</c:v>
                </c:pt>
                <c:pt idx="60">
                  <c:v>42430</c:v>
                </c:pt>
                <c:pt idx="61">
                  <c:v>42431</c:v>
                </c:pt>
                <c:pt idx="62">
                  <c:v>42432</c:v>
                </c:pt>
                <c:pt idx="63">
                  <c:v>42433</c:v>
                </c:pt>
                <c:pt idx="64">
                  <c:v>42434</c:v>
                </c:pt>
                <c:pt idx="65">
                  <c:v>42435</c:v>
                </c:pt>
                <c:pt idx="66">
                  <c:v>42436</c:v>
                </c:pt>
                <c:pt idx="67">
                  <c:v>42437</c:v>
                </c:pt>
                <c:pt idx="68">
                  <c:v>42438</c:v>
                </c:pt>
                <c:pt idx="69">
                  <c:v>42439</c:v>
                </c:pt>
                <c:pt idx="70">
                  <c:v>42440</c:v>
                </c:pt>
                <c:pt idx="71">
                  <c:v>42441</c:v>
                </c:pt>
                <c:pt idx="72">
                  <c:v>42442</c:v>
                </c:pt>
                <c:pt idx="73">
                  <c:v>42443</c:v>
                </c:pt>
                <c:pt idx="74">
                  <c:v>42444</c:v>
                </c:pt>
                <c:pt idx="75">
                  <c:v>42445</c:v>
                </c:pt>
                <c:pt idx="76">
                  <c:v>42446</c:v>
                </c:pt>
                <c:pt idx="77">
                  <c:v>42447</c:v>
                </c:pt>
                <c:pt idx="78">
                  <c:v>42448</c:v>
                </c:pt>
                <c:pt idx="79">
                  <c:v>42449</c:v>
                </c:pt>
                <c:pt idx="80">
                  <c:v>42450</c:v>
                </c:pt>
                <c:pt idx="81">
                  <c:v>42451</c:v>
                </c:pt>
                <c:pt idx="82">
                  <c:v>42452</c:v>
                </c:pt>
                <c:pt idx="83">
                  <c:v>42453</c:v>
                </c:pt>
                <c:pt idx="84">
                  <c:v>42454</c:v>
                </c:pt>
                <c:pt idx="85">
                  <c:v>42455</c:v>
                </c:pt>
                <c:pt idx="86">
                  <c:v>42456</c:v>
                </c:pt>
                <c:pt idx="87">
                  <c:v>42457</c:v>
                </c:pt>
                <c:pt idx="88">
                  <c:v>42458</c:v>
                </c:pt>
                <c:pt idx="89">
                  <c:v>42459</c:v>
                </c:pt>
                <c:pt idx="90">
                  <c:v>42460</c:v>
                </c:pt>
                <c:pt idx="91">
                  <c:v>42461</c:v>
                </c:pt>
                <c:pt idx="92">
                  <c:v>42462</c:v>
                </c:pt>
                <c:pt idx="93">
                  <c:v>42463</c:v>
                </c:pt>
                <c:pt idx="94">
                  <c:v>42464</c:v>
                </c:pt>
                <c:pt idx="95">
                  <c:v>42465</c:v>
                </c:pt>
                <c:pt idx="96">
                  <c:v>42466</c:v>
                </c:pt>
                <c:pt idx="97">
                  <c:v>42467</c:v>
                </c:pt>
                <c:pt idx="98">
                  <c:v>42468</c:v>
                </c:pt>
                <c:pt idx="99">
                  <c:v>42469</c:v>
                </c:pt>
                <c:pt idx="100">
                  <c:v>42470</c:v>
                </c:pt>
                <c:pt idx="101">
                  <c:v>42471</c:v>
                </c:pt>
                <c:pt idx="102">
                  <c:v>42472</c:v>
                </c:pt>
                <c:pt idx="103">
                  <c:v>42473</c:v>
                </c:pt>
                <c:pt idx="104">
                  <c:v>42474</c:v>
                </c:pt>
                <c:pt idx="105">
                  <c:v>42475</c:v>
                </c:pt>
                <c:pt idx="106">
                  <c:v>42476</c:v>
                </c:pt>
                <c:pt idx="107">
                  <c:v>42477</c:v>
                </c:pt>
                <c:pt idx="108">
                  <c:v>42478</c:v>
                </c:pt>
                <c:pt idx="109">
                  <c:v>42479</c:v>
                </c:pt>
                <c:pt idx="110">
                  <c:v>42480</c:v>
                </c:pt>
                <c:pt idx="111">
                  <c:v>42481</c:v>
                </c:pt>
                <c:pt idx="112">
                  <c:v>42482</c:v>
                </c:pt>
                <c:pt idx="113">
                  <c:v>42483</c:v>
                </c:pt>
                <c:pt idx="114">
                  <c:v>42484</c:v>
                </c:pt>
                <c:pt idx="115">
                  <c:v>42485</c:v>
                </c:pt>
                <c:pt idx="116">
                  <c:v>42486</c:v>
                </c:pt>
                <c:pt idx="117">
                  <c:v>42487</c:v>
                </c:pt>
                <c:pt idx="118">
                  <c:v>42488</c:v>
                </c:pt>
                <c:pt idx="119">
                  <c:v>42489</c:v>
                </c:pt>
                <c:pt idx="120">
                  <c:v>42490</c:v>
                </c:pt>
                <c:pt idx="121">
                  <c:v>42491</c:v>
                </c:pt>
                <c:pt idx="122">
                  <c:v>42492</c:v>
                </c:pt>
                <c:pt idx="123">
                  <c:v>42493</c:v>
                </c:pt>
                <c:pt idx="124">
                  <c:v>42494</c:v>
                </c:pt>
                <c:pt idx="125">
                  <c:v>42495</c:v>
                </c:pt>
                <c:pt idx="126">
                  <c:v>42496</c:v>
                </c:pt>
                <c:pt idx="127">
                  <c:v>42497</c:v>
                </c:pt>
                <c:pt idx="128">
                  <c:v>42498</c:v>
                </c:pt>
                <c:pt idx="129">
                  <c:v>42499</c:v>
                </c:pt>
                <c:pt idx="130">
                  <c:v>42500</c:v>
                </c:pt>
                <c:pt idx="131">
                  <c:v>42501</c:v>
                </c:pt>
                <c:pt idx="132">
                  <c:v>42502</c:v>
                </c:pt>
                <c:pt idx="133">
                  <c:v>42503</c:v>
                </c:pt>
                <c:pt idx="134">
                  <c:v>42504</c:v>
                </c:pt>
                <c:pt idx="135">
                  <c:v>42505</c:v>
                </c:pt>
                <c:pt idx="136">
                  <c:v>42506</c:v>
                </c:pt>
                <c:pt idx="137">
                  <c:v>42507</c:v>
                </c:pt>
                <c:pt idx="138">
                  <c:v>42508</c:v>
                </c:pt>
                <c:pt idx="139">
                  <c:v>42509</c:v>
                </c:pt>
                <c:pt idx="140">
                  <c:v>42510</c:v>
                </c:pt>
                <c:pt idx="141">
                  <c:v>42511</c:v>
                </c:pt>
                <c:pt idx="142">
                  <c:v>42512</c:v>
                </c:pt>
                <c:pt idx="143">
                  <c:v>42513</c:v>
                </c:pt>
                <c:pt idx="144">
                  <c:v>42514</c:v>
                </c:pt>
                <c:pt idx="145">
                  <c:v>42515</c:v>
                </c:pt>
                <c:pt idx="146">
                  <c:v>42516</c:v>
                </c:pt>
                <c:pt idx="147">
                  <c:v>42517</c:v>
                </c:pt>
                <c:pt idx="148">
                  <c:v>42518</c:v>
                </c:pt>
                <c:pt idx="149">
                  <c:v>42519</c:v>
                </c:pt>
                <c:pt idx="150">
                  <c:v>42520</c:v>
                </c:pt>
                <c:pt idx="151">
                  <c:v>42521</c:v>
                </c:pt>
                <c:pt idx="152">
                  <c:v>42522</c:v>
                </c:pt>
                <c:pt idx="153">
                  <c:v>42523</c:v>
                </c:pt>
                <c:pt idx="154">
                  <c:v>42524</c:v>
                </c:pt>
                <c:pt idx="155">
                  <c:v>42525</c:v>
                </c:pt>
                <c:pt idx="156">
                  <c:v>42526</c:v>
                </c:pt>
                <c:pt idx="157">
                  <c:v>42527</c:v>
                </c:pt>
                <c:pt idx="158">
                  <c:v>42528</c:v>
                </c:pt>
                <c:pt idx="159">
                  <c:v>42529</c:v>
                </c:pt>
                <c:pt idx="160">
                  <c:v>42530</c:v>
                </c:pt>
                <c:pt idx="161">
                  <c:v>42531</c:v>
                </c:pt>
                <c:pt idx="162">
                  <c:v>42532</c:v>
                </c:pt>
                <c:pt idx="163">
                  <c:v>42533</c:v>
                </c:pt>
                <c:pt idx="164">
                  <c:v>42534</c:v>
                </c:pt>
                <c:pt idx="165">
                  <c:v>42535</c:v>
                </c:pt>
                <c:pt idx="166">
                  <c:v>42536</c:v>
                </c:pt>
                <c:pt idx="167">
                  <c:v>42537</c:v>
                </c:pt>
                <c:pt idx="168">
                  <c:v>42538</c:v>
                </c:pt>
                <c:pt idx="169">
                  <c:v>42539</c:v>
                </c:pt>
                <c:pt idx="170">
                  <c:v>42540</c:v>
                </c:pt>
                <c:pt idx="171">
                  <c:v>42541</c:v>
                </c:pt>
                <c:pt idx="172">
                  <c:v>42542</c:v>
                </c:pt>
                <c:pt idx="173">
                  <c:v>42543</c:v>
                </c:pt>
                <c:pt idx="174">
                  <c:v>42544</c:v>
                </c:pt>
                <c:pt idx="175">
                  <c:v>42545</c:v>
                </c:pt>
                <c:pt idx="176">
                  <c:v>42546</c:v>
                </c:pt>
                <c:pt idx="177">
                  <c:v>42547</c:v>
                </c:pt>
                <c:pt idx="178">
                  <c:v>42548</c:v>
                </c:pt>
                <c:pt idx="179">
                  <c:v>42549</c:v>
                </c:pt>
                <c:pt idx="180">
                  <c:v>42550</c:v>
                </c:pt>
                <c:pt idx="181">
                  <c:v>42551</c:v>
                </c:pt>
                <c:pt idx="182">
                  <c:v>42552</c:v>
                </c:pt>
                <c:pt idx="183">
                  <c:v>42553</c:v>
                </c:pt>
                <c:pt idx="184">
                  <c:v>42554</c:v>
                </c:pt>
                <c:pt idx="185">
                  <c:v>42555</c:v>
                </c:pt>
                <c:pt idx="186">
                  <c:v>42556</c:v>
                </c:pt>
                <c:pt idx="187">
                  <c:v>42557</c:v>
                </c:pt>
                <c:pt idx="188">
                  <c:v>42558</c:v>
                </c:pt>
                <c:pt idx="189">
                  <c:v>42559</c:v>
                </c:pt>
                <c:pt idx="190">
                  <c:v>42560</c:v>
                </c:pt>
                <c:pt idx="191">
                  <c:v>42561</c:v>
                </c:pt>
                <c:pt idx="192">
                  <c:v>42562</c:v>
                </c:pt>
                <c:pt idx="193">
                  <c:v>42563</c:v>
                </c:pt>
                <c:pt idx="194">
                  <c:v>42564</c:v>
                </c:pt>
                <c:pt idx="195">
                  <c:v>42565</c:v>
                </c:pt>
                <c:pt idx="196">
                  <c:v>42566</c:v>
                </c:pt>
                <c:pt idx="197">
                  <c:v>42567</c:v>
                </c:pt>
                <c:pt idx="198">
                  <c:v>42568</c:v>
                </c:pt>
                <c:pt idx="199">
                  <c:v>42569</c:v>
                </c:pt>
                <c:pt idx="200">
                  <c:v>42570</c:v>
                </c:pt>
                <c:pt idx="201">
                  <c:v>42571</c:v>
                </c:pt>
                <c:pt idx="202">
                  <c:v>42572</c:v>
                </c:pt>
                <c:pt idx="203">
                  <c:v>42573</c:v>
                </c:pt>
                <c:pt idx="204">
                  <c:v>42574</c:v>
                </c:pt>
                <c:pt idx="205">
                  <c:v>42575</c:v>
                </c:pt>
                <c:pt idx="206">
                  <c:v>42576</c:v>
                </c:pt>
                <c:pt idx="207">
                  <c:v>42577</c:v>
                </c:pt>
                <c:pt idx="208">
                  <c:v>42578</c:v>
                </c:pt>
                <c:pt idx="209">
                  <c:v>42579</c:v>
                </c:pt>
                <c:pt idx="210">
                  <c:v>42580</c:v>
                </c:pt>
                <c:pt idx="211">
                  <c:v>42581</c:v>
                </c:pt>
                <c:pt idx="212">
                  <c:v>42582</c:v>
                </c:pt>
                <c:pt idx="213">
                  <c:v>42583</c:v>
                </c:pt>
                <c:pt idx="214">
                  <c:v>42584</c:v>
                </c:pt>
                <c:pt idx="215">
                  <c:v>42585</c:v>
                </c:pt>
                <c:pt idx="216">
                  <c:v>42586</c:v>
                </c:pt>
                <c:pt idx="217">
                  <c:v>42587</c:v>
                </c:pt>
                <c:pt idx="218">
                  <c:v>42588</c:v>
                </c:pt>
                <c:pt idx="219">
                  <c:v>42589</c:v>
                </c:pt>
                <c:pt idx="220">
                  <c:v>42590</c:v>
                </c:pt>
                <c:pt idx="221">
                  <c:v>42591</c:v>
                </c:pt>
                <c:pt idx="222">
                  <c:v>42592</c:v>
                </c:pt>
                <c:pt idx="223">
                  <c:v>42593</c:v>
                </c:pt>
                <c:pt idx="224">
                  <c:v>42594</c:v>
                </c:pt>
                <c:pt idx="225">
                  <c:v>42595</c:v>
                </c:pt>
                <c:pt idx="226">
                  <c:v>42596</c:v>
                </c:pt>
                <c:pt idx="227">
                  <c:v>42597</c:v>
                </c:pt>
                <c:pt idx="228">
                  <c:v>42598</c:v>
                </c:pt>
                <c:pt idx="229">
                  <c:v>42599</c:v>
                </c:pt>
                <c:pt idx="230">
                  <c:v>42600</c:v>
                </c:pt>
                <c:pt idx="231">
                  <c:v>42601</c:v>
                </c:pt>
                <c:pt idx="232">
                  <c:v>42602</c:v>
                </c:pt>
                <c:pt idx="233">
                  <c:v>42603</c:v>
                </c:pt>
                <c:pt idx="234">
                  <c:v>42604</c:v>
                </c:pt>
                <c:pt idx="235">
                  <c:v>42605</c:v>
                </c:pt>
                <c:pt idx="236">
                  <c:v>42606</c:v>
                </c:pt>
                <c:pt idx="237">
                  <c:v>42607</c:v>
                </c:pt>
                <c:pt idx="238">
                  <c:v>42608</c:v>
                </c:pt>
                <c:pt idx="239">
                  <c:v>42609</c:v>
                </c:pt>
                <c:pt idx="240">
                  <c:v>42610</c:v>
                </c:pt>
                <c:pt idx="241">
                  <c:v>42611</c:v>
                </c:pt>
                <c:pt idx="242">
                  <c:v>42612</c:v>
                </c:pt>
                <c:pt idx="243">
                  <c:v>42613</c:v>
                </c:pt>
                <c:pt idx="244">
                  <c:v>42614</c:v>
                </c:pt>
                <c:pt idx="245">
                  <c:v>42615</c:v>
                </c:pt>
                <c:pt idx="246">
                  <c:v>42616</c:v>
                </c:pt>
                <c:pt idx="247">
                  <c:v>42617</c:v>
                </c:pt>
                <c:pt idx="248">
                  <c:v>42618</c:v>
                </c:pt>
                <c:pt idx="249">
                  <c:v>42619</c:v>
                </c:pt>
                <c:pt idx="250">
                  <c:v>42620</c:v>
                </c:pt>
                <c:pt idx="251">
                  <c:v>42621</c:v>
                </c:pt>
                <c:pt idx="252">
                  <c:v>42622</c:v>
                </c:pt>
                <c:pt idx="253">
                  <c:v>42623</c:v>
                </c:pt>
                <c:pt idx="254">
                  <c:v>42624</c:v>
                </c:pt>
                <c:pt idx="255">
                  <c:v>42625</c:v>
                </c:pt>
                <c:pt idx="256">
                  <c:v>42626</c:v>
                </c:pt>
                <c:pt idx="257">
                  <c:v>42627</c:v>
                </c:pt>
                <c:pt idx="258">
                  <c:v>42628</c:v>
                </c:pt>
                <c:pt idx="259">
                  <c:v>42629</c:v>
                </c:pt>
                <c:pt idx="260">
                  <c:v>42630</c:v>
                </c:pt>
                <c:pt idx="261">
                  <c:v>42631</c:v>
                </c:pt>
                <c:pt idx="262">
                  <c:v>42632</c:v>
                </c:pt>
                <c:pt idx="263">
                  <c:v>42633</c:v>
                </c:pt>
                <c:pt idx="264">
                  <c:v>42634</c:v>
                </c:pt>
                <c:pt idx="265">
                  <c:v>42635</c:v>
                </c:pt>
                <c:pt idx="266">
                  <c:v>42636</c:v>
                </c:pt>
                <c:pt idx="267">
                  <c:v>42637</c:v>
                </c:pt>
                <c:pt idx="268">
                  <c:v>42638</c:v>
                </c:pt>
                <c:pt idx="269">
                  <c:v>42639</c:v>
                </c:pt>
                <c:pt idx="270">
                  <c:v>42640</c:v>
                </c:pt>
                <c:pt idx="271">
                  <c:v>42641</c:v>
                </c:pt>
                <c:pt idx="272">
                  <c:v>42642</c:v>
                </c:pt>
                <c:pt idx="273">
                  <c:v>42643</c:v>
                </c:pt>
                <c:pt idx="274">
                  <c:v>42644</c:v>
                </c:pt>
                <c:pt idx="275">
                  <c:v>42645</c:v>
                </c:pt>
                <c:pt idx="276">
                  <c:v>42646</c:v>
                </c:pt>
                <c:pt idx="277">
                  <c:v>42647</c:v>
                </c:pt>
                <c:pt idx="278">
                  <c:v>42648</c:v>
                </c:pt>
                <c:pt idx="279">
                  <c:v>42649</c:v>
                </c:pt>
                <c:pt idx="280">
                  <c:v>42650</c:v>
                </c:pt>
                <c:pt idx="281">
                  <c:v>42651</c:v>
                </c:pt>
                <c:pt idx="282">
                  <c:v>42652</c:v>
                </c:pt>
                <c:pt idx="283">
                  <c:v>42653</c:v>
                </c:pt>
                <c:pt idx="284">
                  <c:v>42654</c:v>
                </c:pt>
                <c:pt idx="285">
                  <c:v>42655</c:v>
                </c:pt>
                <c:pt idx="286">
                  <c:v>42656</c:v>
                </c:pt>
                <c:pt idx="287">
                  <c:v>42657</c:v>
                </c:pt>
                <c:pt idx="288">
                  <c:v>42658</c:v>
                </c:pt>
                <c:pt idx="289">
                  <c:v>42659</c:v>
                </c:pt>
                <c:pt idx="290">
                  <c:v>42660</c:v>
                </c:pt>
                <c:pt idx="291">
                  <c:v>42661</c:v>
                </c:pt>
                <c:pt idx="292">
                  <c:v>42662</c:v>
                </c:pt>
                <c:pt idx="293">
                  <c:v>42663</c:v>
                </c:pt>
                <c:pt idx="294">
                  <c:v>42664</c:v>
                </c:pt>
                <c:pt idx="295">
                  <c:v>42665</c:v>
                </c:pt>
                <c:pt idx="296">
                  <c:v>42666</c:v>
                </c:pt>
                <c:pt idx="297">
                  <c:v>42667</c:v>
                </c:pt>
                <c:pt idx="298">
                  <c:v>42668</c:v>
                </c:pt>
                <c:pt idx="299">
                  <c:v>42669</c:v>
                </c:pt>
                <c:pt idx="300">
                  <c:v>42670</c:v>
                </c:pt>
                <c:pt idx="301">
                  <c:v>42671</c:v>
                </c:pt>
                <c:pt idx="302">
                  <c:v>42672</c:v>
                </c:pt>
                <c:pt idx="303">
                  <c:v>42673</c:v>
                </c:pt>
                <c:pt idx="304">
                  <c:v>42674</c:v>
                </c:pt>
                <c:pt idx="305">
                  <c:v>42675</c:v>
                </c:pt>
                <c:pt idx="306">
                  <c:v>42676</c:v>
                </c:pt>
                <c:pt idx="307">
                  <c:v>42677</c:v>
                </c:pt>
                <c:pt idx="308">
                  <c:v>42678</c:v>
                </c:pt>
                <c:pt idx="309">
                  <c:v>42679</c:v>
                </c:pt>
                <c:pt idx="310">
                  <c:v>42680</c:v>
                </c:pt>
                <c:pt idx="311">
                  <c:v>42681</c:v>
                </c:pt>
                <c:pt idx="312">
                  <c:v>42682</c:v>
                </c:pt>
                <c:pt idx="313">
                  <c:v>42683</c:v>
                </c:pt>
                <c:pt idx="314">
                  <c:v>42684</c:v>
                </c:pt>
                <c:pt idx="315">
                  <c:v>42685</c:v>
                </c:pt>
                <c:pt idx="316">
                  <c:v>42686</c:v>
                </c:pt>
                <c:pt idx="317">
                  <c:v>42687</c:v>
                </c:pt>
                <c:pt idx="318">
                  <c:v>42688</c:v>
                </c:pt>
                <c:pt idx="319">
                  <c:v>42689</c:v>
                </c:pt>
                <c:pt idx="320">
                  <c:v>42690</c:v>
                </c:pt>
                <c:pt idx="321">
                  <c:v>42691</c:v>
                </c:pt>
                <c:pt idx="322">
                  <c:v>42692</c:v>
                </c:pt>
                <c:pt idx="323">
                  <c:v>42693</c:v>
                </c:pt>
                <c:pt idx="324">
                  <c:v>42694</c:v>
                </c:pt>
                <c:pt idx="325">
                  <c:v>42695</c:v>
                </c:pt>
                <c:pt idx="326">
                  <c:v>42696</c:v>
                </c:pt>
                <c:pt idx="327">
                  <c:v>42697</c:v>
                </c:pt>
                <c:pt idx="328">
                  <c:v>42698</c:v>
                </c:pt>
                <c:pt idx="329">
                  <c:v>42699</c:v>
                </c:pt>
                <c:pt idx="330">
                  <c:v>42700</c:v>
                </c:pt>
                <c:pt idx="331">
                  <c:v>42701</c:v>
                </c:pt>
                <c:pt idx="332">
                  <c:v>42702</c:v>
                </c:pt>
                <c:pt idx="333">
                  <c:v>42703</c:v>
                </c:pt>
                <c:pt idx="334">
                  <c:v>42704</c:v>
                </c:pt>
                <c:pt idx="335">
                  <c:v>42705</c:v>
                </c:pt>
                <c:pt idx="336">
                  <c:v>42706</c:v>
                </c:pt>
                <c:pt idx="337">
                  <c:v>42707</c:v>
                </c:pt>
                <c:pt idx="338">
                  <c:v>42708</c:v>
                </c:pt>
                <c:pt idx="339">
                  <c:v>42709</c:v>
                </c:pt>
                <c:pt idx="340">
                  <c:v>42710</c:v>
                </c:pt>
                <c:pt idx="341">
                  <c:v>42711</c:v>
                </c:pt>
                <c:pt idx="342">
                  <c:v>42712</c:v>
                </c:pt>
                <c:pt idx="343">
                  <c:v>42713</c:v>
                </c:pt>
                <c:pt idx="344">
                  <c:v>42714</c:v>
                </c:pt>
                <c:pt idx="345">
                  <c:v>42715</c:v>
                </c:pt>
                <c:pt idx="346">
                  <c:v>42716</c:v>
                </c:pt>
                <c:pt idx="347">
                  <c:v>42717</c:v>
                </c:pt>
                <c:pt idx="348">
                  <c:v>42718</c:v>
                </c:pt>
                <c:pt idx="349">
                  <c:v>42719</c:v>
                </c:pt>
                <c:pt idx="350">
                  <c:v>42720</c:v>
                </c:pt>
                <c:pt idx="351">
                  <c:v>42721</c:v>
                </c:pt>
                <c:pt idx="352">
                  <c:v>42722</c:v>
                </c:pt>
                <c:pt idx="353">
                  <c:v>42723</c:v>
                </c:pt>
                <c:pt idx="354">
                  <c:v>42724</c:v>
                </c:pt>
                <c:pt idx="355">
                  <c:v>42725</c:v>
                </c:pt>
                <c:pt idx="356">
                  <c:v>42726</c:v>
                </c:pt>
                <c:pt idx="357">
                  <c:v>42727</c:v>
                </c:pt>
                <c:pt idx="358">
                  <c:v>42728</c:v>
                </c:pt>
                <c:pt idx="359">
                  <c:v>42729</c:v>
                </c:pt>
                <c:pt idx="360">
                  <c:v>42730</c:v>
                </c:pt>
                <c:pt idx="361">
                  <c:v>42731</c:v>
                </c:pt>
                <c:pt idx="362">
                  <c:v>42732</c:v>
                </c:pt>
                <c:pt idx="363">
                  <c:v>42733</c:v>
                </c:pt>
                <c:pt idx="364">
                  <c:v>42734</c:v>
                </c:pt>
              </c:numCache>
            </c:numRef>
          </c:cat>
          <c:val>
            <c:numRef>
              <c:f>'2016'!$AE$66:$AE$430</c:f>
              <c:numCache>
                <c:formatCode>General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Missing data</c:v>
          </c:tx>
          <c:spPr>
            <a:ln w="28575">
              <a:noFill/>
            </a:ln>
          </c:spPr>
          <c:marker>
            <c:symbol val="none"/>
          </c:marker>
          <c:errBars>
            <c:errDir val="y"/>
            <c:errBarType val="plus"/>
            <c:errValType val="percentage"/>
            <c:noEndCap val="1"/>
            <c:val val="5000"/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val>
            <c:numRef>
              <c:f>'2016'!$AF$66:$AF$430</c:f>
              <c:numCache>
                <c:formatCode>General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6608"/>
        <c:axId val="105158144"/>
      </c:lineChart>
      <c:dateAx>
        <c:axId val="105156608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158144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05158144"/>
        <c:scaling>
          <c:orientation val="minMax"/>
          <c:min val="-1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0752702285868046E-2"/>
              <c:y val="0.344339622641509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15660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4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07692307692304E-2"/>
          <c:y val="8.5937663913085771E-2"/>
          <c:w val="0.91895604395604391"/>
          <c:h val="0.70703259855766021"/>
        </c:manualLayout>
      </c:layout>
      <c:barChart>
        <c:barDir val="col"/>
        <c:grouping val="clustered"/>
        <c:varyColors val="0"/>
        <c:ser>
          <c:idx val="1"/>
          <c:order val="1"/>
          <c:tx>
            <c:v>Mean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'2016'!$P$15:$AA$15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'2016'!$P$50:$AA$50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339520"/>
        <c:axId val="105345792"/>
      </c:barChart>
      <c:lineChart>
        <c:grouping val="standard"/>
        <c:varyColors val="0"/>
        <c:ser>
          <c:idx val="0"/>
          <c:order val="0"/>
          <c:tx>
            <c:v>Maximum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'2016'!$P$15:$AA$15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'2016'!$P$49:$AA$49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Minimum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'2016'!$P$15:$AA$15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'2016'!$P$51:$AA$51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39520"/>
        <c:axId val="105345792"/>
      </c:lineChart>
      <c:catAx>
        <c:axId val="1053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345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345792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6483516483516484E-2"/>
              <c:y val="0.320313110948774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3395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126373626373626"/>
          <c:y val="0.88672044128502137"/>
          <c:w val="0.30219780219780218"/>
          <c:h val="8.59376639130857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235733368356107E-2"/>
          <c:y val="7.0093617875697914E-2"/>
          <c:w val="0.89480750588246005"/>
          <c:h val="0.85514213808351458"/>
        </c:manualLayout>
      </c:layout>
      <c:lineChart>
        <c:grouping val="standard"/>
        <c:varyColors val="0"/>
        <c:ser>
          <c:idx val="0"/>
          <c:order val="0"/>
          <c:tx>
            <c:v>Daily Flow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kabisat!$AD$66:$AD$431</c:f>
              <c:numCache>
                <c:formatCode>d\-mmm</c:formatCode>
                <c:ptCount val="36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</c:numCache>
            </c:numRef>
          </c:cat>
          <c:val>
            <c:numRef>
              <c:f>kabisat!$AE$66:$AE$431</c:f>
              <c:numCache>
                <c:formatCode>General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Missing data</c:v>
          </c:tx>
          <c:spPr>
            <a:ln w="28575">
              <a:noFill/>
            </a:ln>
          </c:spPr>
          <c:marker>
            <c:symbol val="none"/>
          </c:marker>
          <c:errBars>
            <c:errDir val="y"/>
            <c:errBarType val="plus"/>
            <c:errValType val="percentage"/>
            <c:noEndCap val="1"/>
            <c:val val="5000"/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val>
            <c:numRef>
              <c:f>kabisat!$AF$66:$AF$431</c:f>
              <c:numCache>
                <c:formatCode>General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01760"/>
        <c:axId val="47303296"/>
      </c:lineChart>
      <c:dateAx>
        <c:axId val="47301760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303296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47303296"/>
        <c:scaling>
          <c:orientation val="minMax"/>
          <c:min val="-1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0652470308124525E-2"/>
              <c:y val="0.336449365803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3017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4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2795115332433E-2"/>
          <c:y val="5.9288651974454931E-2"/>
          <c:w val="0.90094979647218454"/>
          <c:h val="0.72332155408835008"/>
        </c:manualLayout>
      </c:layout>
      <c:barChart>
        <c:barDir val="col"/>
        <c:grouping val="clustered"/>
        <c:varyColors val="0"/>
        <c:ser>
          <c:idx val="1"/>
          <c:order val="1"/>
          <c:tx>
            <c:v>Mean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kabisat!$P$15:$AA$15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kabisat!$P$50:$AA$50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59456"/>
        <c:axId val="51861376"/>
      </c:barChart>
      <c:lineChart>
        <c:grouping val="standard"/>
        <c:varyColors val="0"/>
        <c:ser>
          <c:idx val="0"/>
          <c:order val="0"/>
          <c:tx>
            <c:v>Maximum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kabisat!$P$15:$AA$15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kabisat!$P$49:$AA$49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Minimum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kabisat!$P$15:$AA$15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kabisat!$P$51:$AA$51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59456"/>
        <c:axId val="51861376"/>
      </c:lineChart>
      <c:catAx>
        <c:axId val="5185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86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861376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975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3.7991858887381276E-2"/>
              <c:y val="0.300395836670571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85945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720488466757124"/>
          <c:y val="0.88537720281852694"/>
          <c:w val="0.29850746268656714"/>
          <c:h val="8.69566895625338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5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0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Debit Setengah Bulanan Rata-rata (m</a:t>
            </a:r>
            <a:r>
              <a:rPr lang="en-US" sz="1050" b="0" i="0" u="none" strike="noStrike" baseline="30000">
                <a:solidFill>
                  <a:srgbClr val="000000"/>
                </a:solidFill>
                <a:latin typeface="Times New Roman"/>
                <a:cs typeface="Times New Roman"/>
              </a:rPr>
              <a:t>3</a:t>
            </a:r>
            <a:r>
              <a:rPr lang="en-US" sz="10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/det)</a:t>
            </a:r>
          </a:p>
        </c:rich>
      </c:tx>
      <c:layout>
        <c:manualLayout>
          <c:xMode val="edge"/>
          <c:yMode val="edge"/>
          <c:x val="0.38113967200722543"/>
          <c:y val="3.5947827141503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744630702353108E-2"/>
          <c:y val="0.14705929285160352"/>
          <c:w val="0.91748570529574369"/>
          <c:h val="0.6535968571182379"/>
        </c:manualLayout>
      </c:layout>
      <c:barChart>
        <c:barDir val="col"/>
        <c:grouping val="clustered"/>
        <c:varyColors val="0"/>
        <c:ser>
          <c:idx val="1"/>
          <c:order val="1"/>
          <c:tx>
            <c:v>Rerata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'15-harian'!$AR$23:$BO$23</c:f>
              <c:strCache>
                <c:ptCount val="24"/>
                <c:pt idx="0">
                  <c:v>Jan-1</c:v>
                </c:pt>
                <c:pt idx="1">
                  <c:v>Jan-2</c:v>
                </c:pt>
                <c:pt idx="2">
                  <c:v>Peb-1</c:v>
                </c:pt>
                <c:pt idx="3">
                  <c:v>Peb-2</c:v>
                </c:pt>
                <c:pt idx="4">
                  <c:v>Mar-1</c:v>
                </c:pt>
                <c:pt idx="5">
                  <c:v>Mar-2</c:v>
                </c:pt>
                <c:pt idx="6">
                  <c:v>Apr-1</c:v>
                </c:pt>
                <c:pt idx="7">
                  <c:v>Apr-2</c:v>
                </c:pt>
                <c:pt idx="8">
                  <c:v>Mei-1</c:v>
                </c:pt>
                <c:pt idx="9">
                  <c:v>Mei-2</c:v>
                </c:pt>
                <c:pt idx="10">
                  <c:v>Jun-1</c:v>
                </c:pt>
                <c:pt idx="11">
                  <c:v>Jun-2</c:v>
                </c:pt>
                <c:pt idx="12">
                  <c:v>Jul-1</c:v>
                </c:pt>
                <c:pt idx="13">
                  <c:v>Jul-2</c:v>
                </c:pt>
                <c:pt idx="14">
                  <c:v>Ags-1</c:v>
                </c:pt>
                <c:pt idx="15">
                  <c:v>Ags-2</c:v>
                </c:pt>
                <c:pt idx="16">
                  <c:v>Sep-1</c:v>
                </c:pt>
                <c:pt idx="17">
                  <c:v>Sep-2</c:v>
                </c:pt>
                <c:pt idx="18">
                  <c:v>Okt-1</c:v>
                </c:pt>
                <c:pt idx="19">
                  <c:v>Okt-2</c:v>
                </c:pt>
                <c:pt idx="20">
                  <c:v>Nop-1</c:v>
                </c:pt>
                <c:pt idx="21">
                  <c:v>Nop-2</c:v>
                </c:pt>
                <c:pt idx="22">
                  <c:v>Des-1</c:v>
                </c:pt>
                <c:pt idx="23">
                  <c:v>Des-2</c:v>
                </c:pt>
              </c:strCache>
            </c:strRef>
          </c:cat>
          <c:val>
            <c:numRef>
              <c:f>'15-harian'!$AR$25:$BO$25</c:f>
              <c:numCache>
                <c:formatCode>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827584"/>
        <c:axId val="47837952"/>
      </c:barChart>
      <c:lineChart>
        <c:grouping val="standard"/>
        <c:varyColors val="0"/>
        <c:ser>
          <c:idx val="0"/>
          <c:order val="0"/>
          <c:tx>
            <c:v>Max</c:v>
          </c:tx>
          <c:spPr>
            <a:ln w="25400">
              <a:solidFill>
                <a:srgbClr val="333333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'15-harian'!$AR$23:$BO$23</c:f>
              <c:strCache>
                <c:ptCount val="24"/>
                <c:pt idx="0">
                  <c:v>Jan-1</c:v>
                </c:pt>
                <c:pt idx="1">
                  <c:v>Jan-2</c:v>
                </c:pt>
                <c:pt idx="2">
                  <c:v>Peb-1</c:v>
                </c:pt>
                <c:pt idx="3">
                  <c:v>Peb-2</c:v>
                </c:pt>
                <c:pt idx="4">
                  <c:v>Mar-1</c:v>
                </c:pt>
                <c:pt idx="5">
                  <c:v>Mar-2</c:v>
                </c:pt>
                <c:pt idx="6">
                  <c:v>Apr-1</c:v>
                </c:pt>
                <c:pt idx="7">
                  <c:v>Apr-2</c:v>
                </c:pt>
                <c:pt idx="8">
                  <c:v>Mei-1</c:v>
                </c:pt>
                <c:pt idx="9">
                  <c:v>Mei-2</c:v>
                </c:pt>
                <c:pt idx="10">
                  <c:v>Jun-1</c:v>
                </c:pt>
                <c:pt idx="11">
                  <c:v>Jun-2</c:v>
                </c:pt>
                <c:pt idx="12">
                  <c:v>Jul-1</c:v>
                </c:pt>
                <c:pt idx="13">
                  <c:v>Jul-2</c:v>
                </c:pt>
                <c:pt idx="14">
                  <c:v>Ags-1</c:v>
                </c:pt>
                <c:pt idx="15">
                  <c:v>Ags-2</c:v>
                </c:pt>
                <c:pt idx="16">
                  <c:v>Sep-1</c:v>
                </c:pt>
                <c:pt idx="17">
                  <c:v>Sep-2</c:v>
                </c:pt>
                <c:pt idx="18">
                  <c:v>Okt-1</c:v>
                </c:pt>
                <c:pt idx="19">
                  <c:v>Okt-2</c:v>
                </c:pt>
                <c:pt idx="20">
                  <c:v>Nop-1</c:v>
                </c:pt>
                <c:pt idx="21">
                  <c:v>Nop-2</c:v>
                </c:pt>
                <c:pt idx="22">
                  <c:v>Des-1</c:v>
                </c:pt>
                <c:pt idx="23">
                  <c:v>Des-2</c:v>
                </c:pt>
              </c:strCache>
            </c:strRef>
          </c:cat>
          <c:val>
            <c:numRef>
              <c:f>'15-harian'!$AR$24:$BO$24</c:f>
              <c:numCache>
                <c:formatCode>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Min</c:v>
          </c:tx>
          <c:spPr>
            <a:ln w="25400">
              <a:solidFill>
                <a:srgbClr val="339966"/>
              </a:solidFill>
              <a:prstDash val="lgDash"/>
            </a:ln>
          </c:spPr>
          <c:marker>
            <c:symbol val="x"/>
            <c:size val="5"/>
            <c:spPr>
              <a:solidFill>
                <a:srgbClr val="FFFFFF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'15-harian'!$AR$23:$BO$23</c:f>
              <c:strCache>
                <c:ptCount val="24"/>
                <c:pt idx="0">
                  <c:v>Jan-1</c:v>
                </c:pt>
                <c:pt idx="1">
                  <c:v>Jan-2</c:v>
                </c:pt>
                <c:pt idx="2">
                  <c:v>Peb-1</c:v>
                </c:pt>
                <c:pt idx="3">
                  <c:v>Peb-2</c:v>
                </c:pt>
                <c:pt idx="4">
                  <c:v>Mar-1</c:v>
                </c:pt>
                <c:pt idx="5">
                  <c:v>Mar-2</c:v>
                </c:pt>
                <c:pt idx="6">
                  <c:v>Apr-1</c:v>
                </c:pt>
                <c:pt idx="7">
                  <c:v>Apr-2</c:v>
                </c:pt>
                <c:pt idx="8">
                  <c:v>Mei-1</c:v>
                </c:pt>
                <c:pt idx="9">
                  <c:v>Mei-2</c:v>
                </c:pt>
                <c:pt idx="10">
                  <c:v>Jun-1</c:v>
                </c:pt>
                <c:pt idx="11">
                  <c:v>Jun-2</c:v>
                </c:pt>
                <c:pt idx="12">
                  <c:v>Jul-1</c:v>
                </c:pt>
                <c:pt idx="13">
                  <c:v>Jul-2</c:v>
                </c:pt>
                <c:pt idx="14">
                  <c:v>Ags-1</c:v>
                </c:pt>
                <c:pt idx="15">
                  <c:v>Ags-2</c:v>
                </c:pt>
                <c:pt idx="16">
                  <c:v>Sep-1</c:v>
                </c:pt>
                <c:pt idx="17">
                  <c:v>Sep-2</c:v>
                </c:pt>
                <c:pt idx="18">
                  <c:v>Okt-1</c:v>
                </c:pt>
                <c:pt idx="19">
                  <c:v>Okt-2</c:v>
                </c:pt>
                <c:pt idx="20">
                  <c:v>Nop-1</c:v>
                </c:pt>
                <c:pt idx="21">
                  <c:v>Nop-2</c:v>
                </c:pt>
                <c:pt idx="22">
                  <c:v>Des-1</c:v>
                </c:pt>
                <c:pt idx="23">
                  <c:v>Des-2</c:v>
                </c:pt>
              </c:strCache>
            </c:strRef>
          </c:cat>
          <c:val>
            <c:numRef>
              <c:f>'15-harian'!$AR$26:$BO$26</c:f>
              <c:numCache>
                <c:formatCode>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27584"/>
        <c:axId val="47837952"/>
      </c:lineChart>
      <c:catAx>
        <c:axId val="4782758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783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837952"/>
        <c:scaling>
          <c:orientation val="minMax"/>
        </c:scaling>
        <c:delete val="0"/>
        <c:axPos val="l"/>
        <c:majorGridlines>
          <c:spPr>
            <a:ln w="127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875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Debit (m</a:t>
                </a:r>
                <a:r>
                  <a:rPr lang="en-US" sz="875" b="0" i="0" u="none" strike="noStrike" baseline="3000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3</a:t>
                </a:r>
                <a:r>
                  <a:rPr lang="en-US" sz="875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2.8487243526313238E-2"/>
              <c:y val="0.3562102871294396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78275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176836559524537"/>
          <c:y val="0.91503559996553296"/>
          <c:w val="0.22200403575678593"/>
          <c:h val="7.516363856859735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075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Debit Bulanan Rata-rata (m</a:t>
            </a:r>
            <a:r>
              <a:rPr lang="en-US" sz="1075" b="0" i="0" u="none" strike="noStrike" baseline="30000">
                <a:solidFill>
                  <a:srgbClr val="000000"/>
                </a:solidFill>
                <a:latin typeface="Times New Roman"/>
                <a:cs typeface="Times New Roman"/>
              </a:rPr>
              <a:t>3</a:t>
            </a:r>
            <a:r>
              <a:rPr lang="en-US" sz="1075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/det)</a:t>
            </a:r>
          </a:p>
        </c:rich>
      </c:tx>
      <c:layout>
        <c:manualLayout>
          <c:xMode val="edge"/>
          <c:yMode val="edge"/>
          <c:x val="0.37466715451452409"/>
          <c:y val="2.73973060876399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333444444589124E-2"/>
          <c:y val="0.16780849978679466"/>
          <c:w val="0.90000117187652584"/>
          <c:h val="0.62328871349380865"/>
        </c:manualLayout>
      </c:layout>
      <c:barChart>
        <c:barDir val="col"/>
        <c:grouping val="clustered"/>
        <c:varyColors val="0"/>
        <c:ser>
          <c:idx val="1"/>
          <c:order val="1"/>
          <c:tx>
            <c:v>Rerata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bulanan!$B$8:$M$8</c:f>
              <c:strCache>
                <c:ptCount val="12"/>
                <c:pt idx="0">
                  <c:v>Jan</c:v>
                </c:pt>
                <c:pt idx="1">
                  <c:v>Peb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bulanan!$B$30:$M$30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03648"/>
        <c:axId val="51805568"/>
      </c:barChart>
      <c:lineChart>
        <c:grouping val="standard"/>
        <c:varyColors val="0"/>
        <c:ser>
          <c:idx val="0"/>
          <c:order val="0"/>
          <c:tx>
            <c:v>Max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bulanan!$B$8:$M$8</c:f>
              <c:strCache>
                <c:ptCount val="12"/>
                <c:pt idx="0">
                  <c:v>Jan</c:v>
                </c:pt>
                <c:pt idx="1">
                  <c:v>Peb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bulanan!$B$29:$M$29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Min</c:v>
          </c:tx>
          <c:spPr>
            <a:ln w="25400">
              <a:solidFill>
                <a:srgbClr val="339966"/>
              </a:solidFill>
              <a:prstDash val="lgDash"/>
            </a:ln>
          </c:spPr>
          <c:marker>
            <c:symbol val="x"/>
            <c:size val="5"/>
            <c:spPr>
              <a:solidFill>
                <a:srgbClr val="FFFFFF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bulanan!$B$8:$M$8</c:f>
              <c:strCache>
                <c:ptCount val="12"/>
                <c:pt idx="0">
                  <c:v>Jan</c:v>
                </c:pt>
                <c:pt idx="1">
                  <c:v>Peb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bulanan!$B$31:$M$31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3648"/>
        <c:axId val="51805568"/>
      </c:lineChart>
      <c:catAx>
        <c:axId val="5180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1805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805568"/>
        <c:scaling>
          <c:orientation val="minMax"/>
        </c:scaling>
        <c:delete val="0"/>
        <c:axPos val="l"/>
        <c:majorGridlines>
          <c:spPr>
            <a:ln w="127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Debit (m</a:t>
                </a:r>
                <a:r>
                  <a:rPr lang="en-US" sz="900" b="0" i="0" u="none" strike="noStrike" baseline="3000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3</a:t>
                </a: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2.9333371527827511E-2"/>
              <c:y val="0.3561649791393192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180364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333379340337684"/>
          <c:y val="0.91096042741402805"/>
          <c:w val="0.30133372569495531"/>
          <c:h val="7.876725500196483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Debit bulanan (m</a:t>
            </a:r>
            <a:r>
              <a:rPr lang="en-US" sz="1200" b="0" i="0" u="none" strike="noStrike" baseline="30000">
                <a:solidFill>
                  <a:srgbClr val="000000"/>
                </a:solidFill>
                <a:latin typeface="Times New Roman"/>
                <a:cs typeface="Times New Roman"/>
              </a:rPr>
              <a:t>3</a:t>
            </a: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/det)</a:t>
            </a:r>
          </a:p>
        </c:rich>
      </c:tx>
      <c:layout>
        <c:manualLayout>
          <c:xMode val="edge"/>
          <c:yMode val="edge"/>
          <c:x val="0.40671167595930946"/>
          <c:y val="3.90625745059480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75175175109568"/>
          <c:y val="0.1992191299803352"/>
          <c:w val="0.8738260760709915"/>
          <c:h val="0.6015636473916004"/>
        </c:manualLayout>
      </c:layout>
      <c:barChart>
        <c:barDir val="col"/>
        <c:grouping val="clustered"/>
        <c:varyColors val="0"/>
        <c:ser>
          <c:idx val="1"/>
          <c:order val="1"/>
          <c:tx>
            <c:v>Data Kosong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bulanan!$W$34:$W$129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61952"/>
        <c:axId val="47263744"/>
      </c:barChart>
      <c:lineChart>
        <c:grouping val="standard"/>
        <c:varyColors val="0"/>
        <c:ser>
          <c:idx val="0"/>
          <c:order val="0"/>
          <c:tx>
            <c:v>Debit bulanan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bulanan!$T$34:$T$129</c:f>
              <c:numCache>
                <c:formatCode>General</c:formatCode>
                <c:ptCount val="96"/>
                <c:pt idx="0">
                  <c:v>0</c:v>
                </c:pt>
                <c:pt idx="12">
                  <c:v>0</c:v>
                </c:pt>
                <c:pt idx="24">
                  <c:v>0</c:v>
                </c:pt>
                <c:pt idx="36">
                  <c:v>0</c:v>
                </c:pt>
                <c:pt idx="48">
                  <c:v>0</c:v>
                </c:pt>
                <c:pt idx="60">
                  <c:v>0</c:v>
                </c:pt>
                <c:pt idx="72">
                  <c:v>0</c:v>
                </c:pt>
                <c:pt idx="84">
                  <c:v>0</c:v>
                </c:pt>
              </c:numCache>
            </c:numRef>
          </c:cat>
          <c:val>
            <c:numRef>
              <c:f>bulanan!$V$34:$V$129</c:f>
              <c:numCache>
                <c:formatCode>0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61952"/>
        <c:axId val="47263744"/>
      </c:lineChart>
      <c:catAx>
        <c:axId val="472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726374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47263744"/>
        <c:scaling>
          <c:orientation val="minMax"/>
          <c:min val="-2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25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Debit (m</a:t>
                </a:r>
                <a:r>
                  <a:rPr lang="en-US" sz="1125" b="0" i="0" u="none" strike="noStrike" baseline="3000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3</a:t>
                </a:r>
                <a:r>
                  <a:rPr lang="en-US" sz="1125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2.013424138412423E-2"/>
              <c:y val="0.328125625849963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726195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483242766387088"/>
          <c:y val="0.88672044128502137"/>
          <c:w val="0.26711426902938146"/>
          <c:h val="8.98439213636805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24828215342811E-2"/>
          <c:y val="8.0188679245283015E-2"/>
          <c:w val="0.89247428972704779"/>
          <c:h val="0.85377358490566035"/>
        </c:manualLayout>
      </c:layout>
      <c:lineChart>
        <c:grouping val="standard"/>
        <c:varyColors val="0"/>
        <c:ser>
          <c:idx val="0"/>
          <c:order val="0"/>
          <c:tx>
            <c:v>Daily Flow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'2002'!$AD$66:$AD$430</c:f>
              <c:numCache>
                <c:formatCode>d\-mmm</c:formatCode>
                <c:ptCount val="365"/>
                <c:pt idx="0">
                  <c:v>37257</c:v>
                </c:pt>
                <c:pt idx="1">
                  <c:v>37258</c:v>
                </c:pt>
                <c:pt idx="2">
                  <c:v>37259</c:v>
                </c:pt>
                <c:pt idx="3">
                  <c:v>37260</c:v>
                </c:pt>
                <c:pt idx="4">
                  <c:v>37261</c:v>
                </c:pt>
                <c:pt idx="5">
                  <c:v>37262</c:v>
                </c:pt>
                <c:pt idx="6">
                  <c:v>37263</c:v>
                </c:pt>
                <c:pt idx="7">
                  <c:v>37264</c:v>
                </c:pt>
                <c:pt idx="8">
                  <c:v>37265</c:v>
                </c:pt>
                <c:pt idx="9">
                  <c:v>37266</c:v>
                </c:pt>
                <c:pt idx="10">
                  <c:v>37267</c:v>
                </c:pt>
                <c:pt idx="11">
                  <c:v>37268</c:v>
                </c:pt>
                <c:pt idx="12">
                  <c:v>37269</c:v>
                </c:pt>
                <c:pt idx="13">
                  <c:v>37270</c:v>
                </c:pt>
                <c:pt idx="14">
                  <c:v>37271</c:v>
                </c:pt>
                <c:pt idx="15">
                  <c:v>37272</c:v>
                </c:pt>
                <c:pt idx="16">
                  <c:v>37273</c:v>
                </c:pt>
                <c:pt idx="17">
                  <c:v>37274</c:v>
                </c:pt>
                <c:pt idx="18">
                  <c:v>37275</c:v>
                </c:pt>
                <c:pt idx="19">
                  <c:v>37276</c:v>
                </c:pt>
                <c:pt idx="20">
                  <c:v>37277</c:v>
                </c:pt>
                <c:pt idx="21">
                  <c:v>37278</c:v>
                </c:pt>
                <c:pt idx="22">
                  <c:v>37279</c:v>
                </c:pt>
                <c:pt idx="23">
                  <c:v>37280</c:v>
                </c:pt>
                <c:pt idx="24">
                  <c:v>37281</c:v>
                </c:pt>
                <c:pt idx="25">
                  <c:v>37282</c:v>
                </c:pt>
                <c:pt idx="26">
                  <c:v>37283</c:v>
                </c:pt>
                <c:pt idx="27">
                  <c:v>37284</c:v>
                </c:pt>
                <c:pt idx="28">
                  <c:v>37285</c:v>
                </c:pt>
                <c:pt idx="29">
                  <c:v>37286</c:v>
                </c:pt>
                <c:pt idx="30">
                  <c:v>37287</c:v>
                </c:pt>
                <c:pt idx="31">
                  <c:v>37288</c:v>
                </c:pt>
                <c:pt idx="32">
                  <c:v>37289</c:v>
                </c:pt>
                <c:pt idx="33">
                  <c:v>37290</c:v>
                </c:pt>
                <c:pt idx="34">
                  <c:v>37291</c:v>
                </c:pt>
                <c:pt idx="35">
                  <c:v>37292</c:v>
                </c:pt>
                <c:pt idx="36">
                  <c:v>37293</c:v>
                </c:pt>
                <c:pt idx="37">
                  <c:v>37294</c:v>
                </c:pt>
                <c:pt idx="38">
                  <c:v>37295</c:v>
                </c:pt>
                <c:pt idx="39">
                  <c:v>37296</c:v>
                </c:pt>
                <c:pt idx="40">
                  <c:v>37297</c:v>
                </c:pt>
                <c:pt idx="41">
                  <c:v>37298</c:v>
                </c:pt>
                <c:pt idx="42">
                  <c:v>37299</c:v>
                </c:pt>
                <c:pt idx="43">
                  <c:v>37300</c:v>
                </c:pt>
                <c:pt idx="44">
                  <c:v>37301</c:v>
                </c:pt>
                <c:pt idx="45">
                  <c:v>37302</c:v>
                </c:pt>
                <c:pt idx="46">
                  <c:v>37303</c:v>
                </c:pt>
                <c:pt idx="47">
                  <c:v>37304</c:v>
                </c:pt>
                <c:pt idx="48">
                  <c:v>37305</c:v>
                </c:pt>
                <c:pt idx="49">
                  <c:v>37306</c:v>
                </c:pt>
                <c:pt idx="50">
                  <c:v>37307</c:v>
                </c:pt>
                <c:pt idx="51">
                  <c:v>37308</c:v>
                </c:pt>
                <c:pt idx="52">
                  <c:v>37309</c:v>
                </c:pt>
                <c:pt idx="53">
                  <c:v>37310</c:v>
                </c:pt>
                <c:pt idx="54">
                  <c:v>37311</c:v>
                </c:pt>
                <c:pt idx="55">
                  <c:v>37312</c:v>
                </c:pt>
                <c:pt idx="56">
                  <c:v>37313</c:v>
                </c:pt>
                <c:pt idx="57">
                  <c:v>37314</c:v>
                </c:pt>
                <c:pt idx="58">
                  <c:v>37315</c:v>
                </c:pt>
                <c:pt idx="59">
                  <c:v>37316</c:v>
                </c:pt>
                <c:pt idx="60">
                  <c:v>37317</c:v>
                </c:pt>
                <c:pt idx="61">
                  <c:v>37318</c:v>
                </c:pt>
                <c:pt idx="62">
                  <c:v>37319</c:v>
                </c:pt>
                <c:pt idx="63">
                  <c:v>37320</c:v>
                </c:pt>
                <c:pt idx="64">
                  <c:v>37321</c:v>
                </c:pt>
                <c:pt idx="65">
                  <c:v>37322</c:v>
                </c:pt>
                <c:pt idx="66">
                  <c:v>37323</c:v>
                </c:pt>
                <c:pt idx="67">
                  <c:v>37324</c:v>
                </c:pt>
                <c:pt idx="68">
                  <c:v>37325</c:v>
                </c:pt>
                <c:pt idx="69">
                  <c:v>37326</c:v>
                </c:pt>
                <c:pt idx="70">
                  <c:v>37327</c:v>
                </c:pt>
                <c:pt idx="71">
                  <c:v>37328</c:v>
                </c:pt>
                <c:pt idx="72">
                  <c:v>37329</c:v>
                </c:pt>
                <c:pt idx="73">
                  <c:v>37330</c:v>
                </c:pt>
                <c:pt idx="74">
                  <c:v>37331</c:v>
                </c:pt>
                <c:pt idx="75">
                  <c:v>37332</c:v>
                </c:pt>
                <c:pt idx="76">
                  <c:v>37333</c:v>
                </c:pt>
                <c:pt idx="77">
                  <c:v>37334</c:v>
                </c:pt>
                <c:pt idx="78">
                  <c:v>37335</c:v>
                </c:pt>
                <c:pt idx="79">
                  <c:v>37336</c:v>
                </c:pt>
                <c:pt idx="80">
                  <c:v>37337</c:v>
                </c:pt>
                <c:pt idx="81">
                  <c:v>37338</c:v>
                </c:pt>
                <c:pt idx="82">
                  <c:v>37339</c:v>
                </c:pt>
                <c:pt idx="83">
                  <c:v>37340</c:v>
                </c:pt>
                <c:pt idx="84">
                  <c:v>37341</c:v>
                </c:pt>
                <c:pt idx="85">
                  <c:v>37342</c:v>
                </c:pt>
                <c:pt idx="86">
                  <c:v>37343</c:v>
                </c:pt>
                <c:pt idx="87">
                  <c:v>37344</c:v>
                </c:pt>
                <c:pt idx="88">
                  <c:v>37345</c:v>
                </c:pt>
                <c:pt idx="89">
                  <c:v>37346</c:v>
                </c:pt>
                <c:pt idx="90">
                  <c:v>37347</c:v>
                </c:pt>
                <c:pt idx="91">
                  <c:v>37348</c:v>
                </c:pt>
                <c:pt idx="92">
                  <c:v>37349</c:v>
                </c:pt>
                <c:pt idx="93">
                  <c:v>37350</c:v>
                </c:pt>
                <c:pt idx="94">
                  <c:v>37351</c:v>
                </c:pt>
                <c:pt idx="95">
                  <c:v>37352</c:v>
                </c:pt>
                <c:pt idx="96">
                  <c:v>37353</c:v>
                </c:pt>
                <c:pt idx="97">
                  <c:v>37354</c:v>
                </c:pt>
                <c:pt idx="98">
                  <c:v>37355</c:v>
                </c:pt>
                <c:pt idx="99">
                  <c:v>37356</c:v>
                </c:pt>
                <c:pt idx="100">
                  <c:v>37357</c:v>
                </c:pt>
                <c:pt idx="101">
                  <c:v>37358</c:v>
                </c:pt>
                <c:pt idx="102">
                  <c:v>37359</c:v>
                </c:pt>
                <c:pt idx="103">
                  <c:v>37360</c:v>
                </c:pt>
                <c:pt idx="104">
                  <c:v>37361</c:v>
                </c:pt>
                <c:pt idx="105">
                  <c:v>37362</c:v>
                </c:pt>
                <c:pt idx="106">
                  <c:v>37363</c:v>
                </c:pt>
                <c:pt idx="107">
                  <c:v>37364</c:v>
                </c:pt>
                <c:pt idx="108">
                  <c:v>37365</c:v>
                </c:pt>
                <c:pt idx="109">
                  <c:v>37366</c:v>
                </c:pt>
                <c:pt idx="110">
                  <c:v>37367</c:v>
                </c:pt>
                <c:pt idx="111">
                  <c:v>37368</c:v>
                </c:pt>
                <c:pt idx="112">
                  <c:v>37369</c:v>
                </c:pt>
                <c:pt idx="113">
                  <c:v>37370</c:v>
                </c:pt>
                <c:pt idx="114">
                  <c:v>37371</c:v>
                </c:pt>
                <c:pt idx="115">
                  <c:v>37372</c:v>
                </c:pt>
                <c:pt idx="116">
                  <c:v>37373</c:v>
                </c:pt>
                <c:pt idx="117">
                  <c:v>37374</c:v>
                </c:pt>
                <c:pt idx="118">
                  <c:v>37375</c:v>
                </c:pt>
                <c:pt idx="119">
                  <c:v>37376</c:v>
                </c:pt>
                <c:pt idx="120">
                  <c:v>37377</c:v>
                </c:pt>
                <c:pt idx="121">
                  <c:v>37378</c:v>
                </c:pt>
                <c:pt idx="122">
                  <c:v>37379</c:v>
                </c:pt>
                <c:pt idx="123">
                  <c:v>37380</c:v>
                </c:pt>
                <c:pt idx="124">
                  <c:v>37381</c:v>
                </c:pt>
                <c:pt idx="125">
                  <c:v>37382</c:v>
                </c:pt>
                <c:pt idx="126">
                  <c:v>37383</c:v>
                </c:pt>
                <c:pt idx="127">
                  <c:v>37384</c:v>
                </c:pt>
                <c:pt idx="128">
                  <c:v>37385</c:v>
                </c:pt>
                <c:pt idx="129">
                  <c:v>37386</c:v>
                </c:pt>
                <c:pt idx="130">
                  <c:v>37387</c:v>
                </c:pt>
                <c:pt idx="131">
                  <c:v>37388</c:v>
                </c:pt>
                <c:pt idx="132">
                  <c:v>37389</c:v>
                </c:pt>
                <c:pt idx="133">
                  <c:v>37390</c:v>
                </c:pt>
                <c:pt idx="134">
                  <c:v>37391</c:v>
                </c:pt>
                <c:pt idx="135">
                  <c:v>37392</c:v>
                </c:pt>
                <c:pt idx="136">
                  <c:v>37393</c:v>
                </c:pt>
                <c:pt idx="137">
                  <c:v>37394</c:v>
                </c:pt>
                <c:pt idx="138">
                  <c:v>37395</c:v>
                </c:pt>
                <c:pt idx="139">
                  <c:v>37396</c:v>
                </c:pt>
                <c:pt idx="140">
                  <c:v>37397</c:v>
                </c:pt>
                <c:pt idx="141">
                  <c:v>37398</c:v>
                </c:pt>
                <c:pt idx="142">
                  <c:v>37399</c:v>
                </c:pt>
                <c:pt idx="143">
                  <c:v>37400</c:v>
                </c:pt>
                <c:pt idx="144">
                  <c:v>37401</c:v>
                </c:pt>
                <c:pt idx="145">
                  <c:v>37402</c:v>
                </c:pt>
                <c:pt idx="146">
                  <c:v>37403</c:v>
                </c:pt>
                <c:pt idx="147">
                  <c:v>37404</c:v>
                </c:pt>
                <c:pt idx="148">
                  <c:v>37405</c:v>
                </c:pt>
                <c:pt idx="149">
                  <c:v>37406</c:v>
                </c:pt>
                <c:pt idx="150">
                  <c:v>37407</c:v>
                </c:pt>
                <c:pt idx="151">
                  <c:v>37408</c:v>
                </c:pt>
                <c:pt idx="152">
                  <c:v>37409</c:v>
                </c:pt>
                <c:pt idx="153">
                  <c:v>37410</c:v>
                </c:pt>
                <c:pt idx="154">
                  <c:v>37411</c:v>
                </c:pt>
                <c:pt idx="155">
                  <c:v>37412</c:v>
                </c:pt>
                <c:pt idx="156">
                  <c:v>37413</c:v>
                </c:pt>
                <c:pt idx="157">
                  <c:v>37414</c:v>
                </c:pt>
                <c:pt idx="158">
                  <c:v>37415</c:v>
                </c:pt>
                <c:pt idx="159">
                  <c:v>37416</c:v>
                </c:pt>
                <c:pt idx="160">
                  <c:v>37417</c:v>
                </c:pt>
                <c:pt idx="161">
                  <c:v>37418</c:v>
                </c:pt>
                <c:pt idx="162">
                  <c:v>37419</c:v>
                </c:pt>
                <c:pt idx="163">
                  <c:v>37420</c:v>
                </c:pt>
                <c:pt idx="164">
                  <c:v>37421</c:v>
                </c:pt>
                <c:pt idx="165">
                  <c:v>37422</c:v>
                </c:pt>
                <c:pt idx="166">
                  <c:v>37423</c:v>
                </c:pt>
                <c:pt idx="167">
                  <c:v>37424</c:v>
                </c:pt>
                <c:pt idx="168">
                  <c:v>37425</c:v>
                </c:pt>
                <c:pt idx="169">
                  <c:v>37426</c:v>
                </c:pt>
                <c:pt idx="170">
                  <c:v>37427</c:v>
                </c:pt>
                <c:pt idx="171">
                  <c:v>37428</c:v>
                </c:pt>
                <c:pt idx="172">
                  <c:v>37429</c:v>
                </c:pt>
                <c:pt idx="173">
                  <c:v>37430</c:v>
                </c:pt>
                <c:pt idx="174">
                  <c:v>37431</c:v>
                </c:pt>
                <c:pt idx="175">
                  <c:v>37432</c:v>
                </c:pt>
                <c:pt idx="176">
                  <c:v>37433</c:v>
                </c:pt>
                <c:pt idx="177">
                  <c:v>37434</c:v>
                </c:pt>
                <c:pt idx="178">
                  <c:v>37435</c:v>
                </c:pt>
                <c:pt idx="179">
                  <c:v>37436</c:v>
                </c:pt>
                <c:pt idx="180">
                  <c:v>37437</c:v>
                </c:pt>
                <c:pt idx="181">
                  <c:v>37438</c:v>
                </c:pt>
                <c:pt idx="182">
                  <c:v>37439</c:v>
                </c:pt>
                <c:pt idx="183">
                  <c:v>37440</c:v>
                </c:pt>
                <c:pt idx="184">
                  <c:v>37441</c:v>
                </c:pt>
                <c:pt idx="185">
                  <c:v>37442</c:v>
                </c:pt>
                <c:pt idx="186">
                  <c:v>37443</c:v>
                </c:pt>
                <c:pt idx="187">
                  <c:v>37444</c:v>
                </c:pt>
                <c:pt idx="188">
                  <c:v>37445</c:v>
                </c:pt>
                <c:pt idx="189">
                  <c:v>37446</c:v>
                </c:pt>
                <c:pt idx="190">
                  <c:v>37447</c:v>
                </c:pt>
                <c:pt idx="191">
                  <c:v>37448</c:v>
                </c:pt>
                <c:pt idx="192">
                  <c:v>37449</c:v>
                </c:pt>
                <c:pt idx="193">
                  <c:v>37450</c:v>
                </c:pt>
                <c:pt idx="194">
                  <c:v>37451</c:v>
                </c:pt>
                <c:pt idx="195">
                  <c:v>37452</c:v>
                </c:pt>
                <c:pt idx="196">
                  <c:v>37453</c:v>
                </c:pt>
                <c:pt idx="197">
                  <c:v>37454</c:v>
                </c:pt>
                <c:pt idx="198">
                  <c:v>37455</c:v>
                </c:pt>
                <c:pt idx="199">
                  <c:v>37456</c:v>
                </c:pt>
                <c:pt idx="200">
                  <c:v>37457</c:v>
                </c:pt>
                <c:pt idx="201">
                  <c:v>37458</c:v>
                </c:pt>
                <c:pt idx="202">
                  <c:v>37459</c:v>
                </c:pt>
                <c:pt idx="203">
                  <c:v>37460</c:v>
                </c:pt>
                <c:pt idx="204">
                  <c:v>37461</c:v>
                </c:pt>
                <c:pt idx="205">
                  <c:v>37462</c:v>
                </c:pt>
                <c:pt idx="206">
                  <c:v>37463</c:v>
                </c:pt>
                <c:pt idx="207">
                  <c:v>37464</c:v>
                </c:pt>
                <c:pt idx="208">
                  <c:v>37465</c:v>
                </c:pt>
                <c:pt idx="209">
                  <c:v>37466</c:v>
                </c:pt>
                <c:pt idx="210">
                  <c:v>37467</c:v>
                </c:pt>
                <c:pt idx="211">
                  <c:v>37468</c:v>
                </c:pt>
                <c:pt idx="212">
                  <c:v>37469</c:v>
                </c:pt>
                <c:pt idx="213">
                  <c:v>37470</c:v>
                </c:pt>
                <c:pt idx="214">
                  <c:v>37471</c:v>
                </c:pt>
                <c:pt idx="215">
                  <c:v>37472</c:v>
                </c:pt>
                <c:pt idx="216">
                  <c:v>37473</c:v>
                </c:pt>
                <c:pt idx="217">
                  <c:v>37474</c:v>
                </c:pt>
                <c:pt idx="218">
                  <c:v>37475</c:v>
                </c:pt>
                <c:pt idx="219">
                  <c:v>37476</c:v>
                </c:pt>
                <c:pt idx="220">
                  <c:v>37477</c:v>
                </c:pt>
                <c:pt idx="221">
                  <c:v>37478</c:v>
                </c:pt>
                <c:pt idx="222">
                  <c:v>37479</c:v>
                </c:pt>
                <c:pt idx="223">
                  <c:v>37480</c:v>
                </c:pt>
                <c:pt idx="224">
                  <c:v>37481</c:v>
                </c:pt>
                <c:pt idx="225">
                  <c:v>37482</c:v>
                </c:pt>
                <c:pt idx="226">
                  <c:v>37483</c:v>
                </c:pt>
                <c:pt idx="227">
                  <c:v>37484</c:v>
                </c:pt>
                <c:pt idx="228">
                  <c:v>37485</c:v>
                </c:pt>
                <c:pt idx="229">
                  <c:v>37486</c:v>
                </c:pt>
                <c:pt idx="230">
                  <c:v>37487</c:v>
                </c:pt>
                <c:pt idx="231">
                  <c:v>37488</c:v>
                </c:pt>
                <c:pt idx="232">
                  <c:v>37489</c:v>
                </c:pt>
                <c:pt idx="233">
                  <c:v>37490</c:v>
                </c:pt>
                <c:pt idx="234">
                  <c:v>37491</c:v>
                </c:pt>
                <c:pt idx="235">
                  <c:v>37492</c:v>
                </c:pt>
                <c:pt idx="236">
                  <c:v>37493</c:v>
                </c:pt>
                <c:pt idx="237">
                  <c:v>37494</c:v>
                </c:pt>
                <c:pt idx="238">
                  <c:v>37495</c:v>
                </c:pt>
                <c:pt idx="239">
                  <c:v>37496</c:v>
                </c:pt>
                <c:pt idx="240">
                  <c:v>37497</c:v>
                </c:pt>
                <c:pt idx="241">
                  <c:v>37498</c:v>
                </c:pt>
                <c:pt idx="242">
                  <c:v>37499</c:v>
                </c:pt>
                <c:pt idx="243">
                  <c:v>37500</c:v>
                </c:pt>
                <c:pt idx="244">
                  <c:v>37501</c:v>
                </c:pt>
                <c:pt idx="245">
                  <c:v>37502</c:v>
                </c:pt>
                <c:pt idx="246">
                  <c:v>37503</c:v>
                </c:pt>
                <c:pt idx="247">
                  <c:v>37504</c:v>
                </c:pt>
                <c:pt idx="248">
                  <c:v>37505</c:v>
                </c:pt>
                <c:pt idx="249">
                  <c:v>37506</c:v>
                </c:pt>
                <c:pt idx="250">
                  <c:v>37507</c:v>
                </c:pt>
                <c:pt idx="251">
                  <c:v>37508</c:v>
                </c:pt>
                <c:pt idx="252">
                  <c:v>37509</c:v>
                </c:pt>
                <c:pt idx="253">
                  <c:v>37510</c:v>
                </c:pt>
                <c:pt idx="254">
                  <c:v>37511</c:v>
                </c:pt>
                <c:pt idx="255">
                  <c:v>37512</c:v>
                </c:pt>
                <c:pt idx="256">
                  <c:v>37513</c:v>
                </c:pt>
                <c:pt idx="257">
                  <c:v>37514</c:v>
                </c:pt>
                <c:pt idx="258">
                  <c:v>37515</c:v>
                </c:pt>
                <c:pt idx="259">
                  <c:v>37516</c:v>
                </c:pt>
                <c:pt idx="260">
                  <c:v>37517</c:v>
                </c:pt>
                <c:pt idx="261">
                  <c:v>37518</c:v>
                </c:pt>
                <c:pt idx="262">
                  <c:v>37519</c:v>
                </c:pt>
                <c:pt idx="263">
                  <c:v>37520</c:v>
                </c:pt>
                <c:pt idx="264">
                  <c:v>37521</c:v>
                </c:pt>
                <c:pt idx="265">
                  <c:v>37522</c:v>
                </c:pt>
                <c:pt idx="266">
                  <c:v>37523</c:v>
                </c:pt>
                <c:pt idx="267">
                  <c:v>37524</c:v>
                </c:pt>
                <c:pt idx="268">
                  <c:v>37525</c:v>
                </c:pt>
                <c:pt idx="269">
                  <c:v>37526</c:v>
                </c:pt>
                <c:pt idx="270">
                  <c:v>37527</c:v>
                </c:pt>
                <c:pt idx="271">
                  <c:v>37528</c:v>
                </c:pt>
                <c:pt idx="272">
                  <c:v>37529</c:v>
                </c:pt>
                <c:pt idx="273">
                  <c:v>37530</c:v>
                </c:pt>
                <c:pt idx="274">
                  <c:v>37531</c:v>
                </c:pt>
                <c:pt idx="275">
                  <c:v>37532</c:v>
                </c:pt>
                <c:pt idx="276">
                  <c:v>37533</c:v>
                </c:pt>
                <c:pt idx="277">
                  <c:v>37534</c:v>
                </c:pt>
                <c:pt idx="278">
                  <c:v>37535</c:v>
                </c:pt>
                <c:pt idx="279">
                  <c:v>37536</c:v>
                </c:pt>
                <c:pt idx="280">
                  <c:v>37537</c:v>
                </c:pt>
                <c:pt idx="281">
                  <c:v>37538</c:v>
                </c:pt>
                <c:pt idx="282">
                  <c:v>37539</c:v>
                </c:pt>
                <c:pt idx="283">
                  <c:v>37540</c:v>
                </c:pt>
                <c:pt idx="284">
                  <c:v>37541</c:v>
                </c:pt>
                <c:pt idx="285">
                  <c:v>37542</c:v>
                </c:pt>
                <c:pt idx="286">
                  <c:v>37543</c:v>
                </c:pt>
                <c:pt idx="287">
                  <c:v>37544</c:v>
                </c:pt>
                <c:pt idx="288">
                  <c:v>37545</c:v>
                </c:pt>
                <c:pt idx="289">
                  <c:v>37546</c:v>
                </c:pt>
                <c:pt idx="290">
                  <c:v>37547</c:v>
                </c:pt>
                <c:pt idx="291">
                  <c:v>37548</c:v>
                </c:pt>
                <c:pt idx="292">
                  <c:v>37549</c:v>
                </c:pt>
                <c:pt idx="293">
                  <c:v>37550</c:v>
                </c:pt>
                <c:pt idx="294">
                  <c:v>37551</c:v>
                </c:pt>
                <c:pt idx="295">
                  <c:v>37552</c:v>
                </c:pt>
                <c:pt idx="296">
                  <c:v>37553</c:v>
                </c:pt>
                <c:pt idx="297">
                  <c:v>37554</c:v>
                </c:pt>
                <c:pt idx="298">
                  <c:v>37555</c:v>
                </c:pt>
                <c:pt idx="299">
                  <c:v>37556</c:v>
                </c:pt>
                <c:pt idx="300">
                  <c:v>37557</c:v>
                </c:pt>
                <c:pt idx="301">
                  <c:v>37558</c:v>
                </c:pt>
                <c:pt idx="302">
                  <c:v>37559</c:v>
                </c:pt>
                <c:pt idx="303">
                  <c:v>37560</c:v>
                </c:pt>
                <c:pt idx="304">
                  <c:v>37561</c:v>
                </c:pt>
                <c:pt idx="305">
                  <c:v>37562</c:v>
                </c:pt>
                <c:pt idx="306">
                  <c:v>37563</c:v>
                </c:pt>
                <c:pt idx="307">
                  <c:v>37564</c:v>
                </c:pt>
                <c:pt idx="308">
                  <c:v>37565</c:v>
                </c:pt>
                <c:pt idx="309">
                  <c:v>37566</c:v>
                </c:pt>
                <c:pt idx="310">
                  <c:v>37567</c:v>
                </c:pt>
                <c:pt idx="311">
                  <c:v>37568</c:v>
                </c:pt>
                <c:pt idx="312">
                  <c:v>37569</c:v>
                </c:pt>
                <c:pt idx="313">
                  <c:v>37570</c:v>
                </c:pt>
                <c:pt idx="314">
                  <c:v>37571</c:v>
                </c:pt>
                <c:pt idx="315">
                  <c:v>37572</c:v>
                </c:pt>
                <c:pt idx="316">
                  <c:v>37573</c:v>
                </c:pt>
                <c:pt idx="317">
                  <c:v>37574</c:v>
                </c:pt>
                <c:pt idx="318">
                  <c:v>37575</c:v>
                </c:pt>
                <c:pt idx="319">
                  <c:v>37576</c:v>
                </c:pt>
                <c:pt idx="320">
                  <c:v>37577</c:v>
                </c:pt>
                <c:pt idx="321">
                  <c:v>37578</c:v>
                </c:pt>
                <c:pt idx="322">
                  <c:v>37579</c:v>
                </c:pt>
                <c:pt idx="323">
                  <c:v>37580</c:v>
                </c:pt>
                <c:pt idx="324">
                  <c:v>37581</c:v>
                </c:pt>
                <c:pt idx="325">
                  <c:v>37582</c:v>
                </c:pt>
                <c:pt idx="326">
                  <c:v>37583</c:v>
                </c:pt>
                <c:pt idx="327">
                  <c:v>37584</c:v>
                </c:pt>
                <c:pt idx="328">
                  <c:v>37585</c:v>
                </c:pt>
                <c:pt idx="329">
                  <c:v>37586</c:v>
                </c:pt>
                <c:pt idx="330">
                  <c:v>37587</c:v>
                </c:pt>
                <c:pt idx="331">
                  <c:v>37588</c:v>
                </c:pt>
                <c:pt idx="332">
                  <c:v>37589</c:v>
                </c:pt>
                <c:pt idx="333">
                  <c:v>37590</c:v>
                </c:pt>
                <c:pt idx="334">
                  <c:v>37591</c:v>
                </c:pt>
                <c:pt idx="335">
                  <c:v>37592</c:v>
                </c:pt>
                <c:pt idx="336">
                  <c:v>37593</c:v>
                </c:pt>
                <c:pt idx="337">
                  <c:v>37594</c:v>
                </c:pt>
                <c:pt idx="338">
                  <c:v>37595</c:v>
                </c:pt>
                <c:pt idx="339">
                  <c:v>37596</c:v>
                </c:pt>
                <c:pt idx="340">
                  <c:v>37597</c:v>
                </c:pt>
                <c:pt idx="341">
                  <c:v>37598</c:v>
                </c:pt>
                <c:pt idx="342">
                  <c:v>37599</c:v>
                </c:pt>
                <c:pt idx="343">
                  <c:v>37600</c:v>
                </c:pt>
                <c:pt idx="344">
                  <c:v>37601</c:v>
                </c:pt>
                <c:pt idx="345">
                  <c:v>37602</c:v>
                </c:pt>
                <c:pt idx="346">
                  <c:v>37603</c:v>
                </c:pt>
                <c:pt idx="347">
                  <c:v>37604</c:v>
                </c:pt>
                <c:pt idx="348">
                  <c:v>37605</c:v>
                </c:pt>
                <c:pt idx="349">
                  <c:v>37606</c:v>
                </c:pt>
                <c:pt idx="350">
                  <c:v>37607</c:v>
                </c:pt>
                <c:pt idx="351">
                  <c:v>37608</c:v>
                </c:pt>
                <c:pt idx="352">
                  <c:v>37609</c:v>
                </c:pt>
                <c:pt idx="353">
                  <c:v>37610</c:v>
                </c:pt>
                <c:pt idx="354">
                  <c:v>37611</c:v>
                </c:pt>
                <c:pt idx="355">
                  <c:v>37612</c:v>
                </c:pt>
                <c:pt idx="356">
                  <c:v>37613</c:v>
                </c:pt>
                <c:pt idx="357">
                  <c:v>37614</c:v>
                </c:pt>
                <c:pt idx="358">
                  <c:v>37615</c:v>
                </c:pt>
                <c:pt idx="359">
                  <c:v>37616</c:v>
                </c:pt>
                <c:pt idx="360">
                  <c:v>37617</c:v>
                </c:pt>
                <c:pt idx="361">
                  <c:v>37618</c:v>
                </c:pt>
                <c:pt idx="362">
                  <c:v>37619</c:v>
                </c:pt>
                <c:pt idx="363">
                  <c:v>37620</c:v>
                </c:pt>
                <c:pt idx="364">
                  <c:v>37621</c:v>
                </c:pt>
              </c:numCache>
            </c:numRef>
          </c:cat>
          <c:val>
            <c:numRef>
              <c:f>'2002'!$AE$66:$AE$430</c:f>
              <c:numCache>
                <c:formatCode>General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Missing data</c:v>
          </c:tx>
          <c:spPr>
            <a:ln w="28575">
              <a:noFill/>
            </a:ln>
          </c:spPr>
          <c:marker>
            <c:symbol val="none"/>
          </c:marker>
          <c:errBars>
            <c:errDir val="y"/>
            <c:errBarType val="plus"/>
            <c:errValType val="percentage"/>
            <c:noEndCap val="1"/>
            <c:val val="5000"/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val>
            <c:numRef>
              <c:f>'2002'!$AF$66:$AF$430</c:f>
              <c:numCache>
                <c:formatCode>General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80832"/>
        <c:axId val="47882624"/>
      </c:lineChart>
      <c:dateAx>
        <c:axId val="47880832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882624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47882624"/>
        <c:scaling>
          <c:orientation val="minMax"/>
          <c:min val="-1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0752702285868046E-2"/>
              <c:y val="0.344339622641509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88083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4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07692307692304E-2"/>
          <c:y val="8.5937663913085771E-2"/>
          <c:w val="0.91895604395604391"/>
          <c:h val="0.70703259855766021"/>
        </c:manualLayout>
      </c:layout>
      <c:barChart>
        <c:barDir val="col"/>
        <c:grouping val="clustered"/>
        <c:varyColors val="0"/>
        <c:ser>
          <c:idx val="1"/>
          <c:order val="1"/>
          <c:tx>
            <c:v>Mean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'2002'!$P$15:$AA$15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'2002'!$P$50:$AA$50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12448"/>
        <c:axId val="47914368"/>
      </c:barChart>
      <c:lineChart>
        <c:grouping val="standard"/>
        <c:varyColors val="0"/>
        <c:ser>
          <c:idx val="0"/>
          <c:order val="0"/>
          <c:tx>
            <c:v>Maximum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'2002'!$P$15:$AA$15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'2002'!$P$49:$AA$49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Minimum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'2002'!$P$15:$AA$15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'2002'!$P$51:$AA$51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12448"/>
        <c:axId val="47914368"/>
      </c:lineChart>
      <c:catAx>
        <c:axId val="479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914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914368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6483516483516484E-2"/>
              <c:y val="0.320313110948774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91244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126373626373626"/>
          <c:y val="0.88672044128502137"/>
          <c:w val="0.30219780219780218"/>
          <c:h val="8.59376639130857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55</xdr:row>
      <xdr:rowOff>152400</xdr:rowOff>
    </xdr:from>
    <xdr:to>
      <xdr:col>27</xdr:col>
      <xdr:colOff>0</xdr:colOff>
      <xdr:row>67</xdr:row>
      <xdr:rowOff>152400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73</xdr:row>
      <xdr:rowOff>9525</xdr:rowOff>
    </xdr:from>
    <xdr:to>
      <xdr:col>26</xdr:col>
      <xdr:colOff>381000</xdr:colOff>
      <xdr:row>88</xdr:row>
      <xdr:rowOff>19050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55</xdr:row>
      <xdr:rowOff>152400</xdr:rowOff>
    </xdr:from>
    <xdr:to>
      <xdr:col>27</xdr:col>
      <xdr:colOff>0</xdr:colOff>
      <xdr:row>67</xdr:row>
      <xdr:rowOff>152400</xdr:rowOff>
    </xdr:to>
    <xdr:graphicFrame macro="">
      <xdr:nvGraphicFramePr>
        <xdr:cNvPr id="133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73</xdr:row>
      <xdr:rowOff>9525</xdr:rowOff>
    </xdr:from>
    <xdr:to>
      <xdr:col>26</xdr:col>
      <xdr:colOff>381000</xdr:colOff>
      <xdr:row>88</xdr:row>
      <xdr:rowOff>19050</xdr:rowOff>
    </xdr:to>
    <xdr:graphicFrame macro="">
      <xdr:nvGraphicFramePr>
        <xdr:cNvPr id="133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55</xdr:row>
      <xdr:rowOff>152400</xdr:rowOff>
    </xdr:from>
    <xdr:to>
      <xdr:col>27</xdr:col>
      <xdr:colOff>0</xdr:colOff>
      <xdr:row>67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73</xdr:row>
      <xdr:rowOff>9525</xdr:rowOff>
    </xdr:from>
    <xdr:to>
      <xdr:col>26</xdr:col>
      <xdr:colOff>381000</xdr:colOff>
      <xdr:row>88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56</xdr:row>
      <xdr:rowOff>0</xdr:rowOff>
    </xdr:from>
    <xdr:to>
      <xdr:col>27</xdr:col>
      <xdr:colOff>0</xdr:colOff>
      <xdr:row>68</xdr:row>
      <xdr:rowOff>19050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73</xdr:row>
      <xdr:rowOff>9525</xdr:rowOff>
    </xdr:from>
    <xdr:to>
      <xdr:col>26</xdr:col>
      <xdr:colOff>381000</xdr:colOff>
      <xdr:row>87</xdr:row>
      <xdr:rowOff>152400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29</xdr:row>
      <xdr:rowOff>19050</xdr:rowOff>
    </xdr:from>
    <xdr:to>
      <xdr:col>35</xdr:col>
      <xdr:colOff>0</xdr:colOff>
      <xdr:row>47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50</xdr:row>
      <xdr:rowOff>152400</xdr:rowOff>
    </xdr:from>
    <xdr:to>
      <xdr:col>16</xdr:col>
      <xdr:colOff>9525</xdr:colOff>
      <xdr:row>68</xdr:row>
      <xdr:rowOff>19050</xdr:rowOff>
    </xdr:to>
    <xdr:graphicFrame macro="">
      <xdr:nvGraphicFramePr>
        <xdr:cNvPr id="7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32</xdr:row>
      <xdr:rowOff>152400</xdr:rowOff>
    </xdr:from>
    <xdr:to>
      <xdr:col>15</xdr:col>
      <xdr:colOff>104775</xdr:colOff>
      <xdr:row>48</xdr:row>
      <xdr:rowOff>0</xdr:rowOff>
    </xdr:to>
    <xdr:graphicFrame macro="">
      <xdr:nvGraphicFramePr>
        <xdr:cNvPr id="717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55</xdr:row>
      <xdr:rowOff>152400</xdr:rowOff>
    </xdr:from>
    <xdr:to>
      <xdr:col>27</xdr:col>
      <xdr:colOff>0</xdr:colOff>
      <xdr:row>67</xdr:row>
      <xdr:rowOff>152400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73</xdr:row>
      <xdr:rowOff>9525</xdr:rowOff>
    </xdr:from>
    <xdr:to>
      <xdr:col>26</xdr:col>
      <xdr:colOff>381000</xdr:colOff>
      <xdr:row>88</xdr:row>
      <xdr:rowOff>19050</xdr:rowOff>
    </xdr:to>
    <xdr:graphicFrame macro="">
      <xdr:nvGraphicFramePr>
        <xdr:cNvPr id="81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55</xdr:row>
      <xdr:rowOff>152400</xdr:rowOff>
    </xdr:from>
    <xdr:to>
      <xdr:col>27</xdr:col>
      <xdr:colOff>0</xdr:colOff>
      <xdr:row>67</xdr:row>
      <xdr:rowOff>152400</xdr:rowOff>
    </xdr:to>
    <xdr:graphicFrame macro="">
      <xdr:nvGraphicFramePr>
        <xdr:cNvPr id="9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73</xdr:row>
      <xdr:rowOff>9525</xdr:rowOff>
    </xdr:from>
    <xdr:to>
      <xdr:col>26</xdr:col>
      <xdr:colOff>381000</xdr:colOff>
      <xdr:row>88</xdr:row>
      <xdr:rowOff>19050</xdr:rowOff>
    </xdr:to>
    <xdr:graphicFrame macro="">
      <xdr:nvGraphicFramePr>
        <xdr:cNvPr id="921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56</xdr:row>
      <xdr:rowOff>0</xdr:rowOff>
    </xdr:from>
    <xdr:to>
      <xdr:col>27</xdr:col>
      <xdr:colOff>0</xdr:colOff>
      <xdr:row>68</xdr:row>
      <xdr:rowOff>19050</xdr:rowOff>
    </xdr:to>
    <xdr:graphicFrame macro="">
      <xdr:nvGraphicFramePr>
        <xdr:cNvPr id="112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73</xdr:row>
      <xdr:rowOff>9525</xdr:rowOff>
    </xdr:from>
    <xdr:to>
      <xdr:col>26</xdr:col>
      <xdr:colOff>381000</xdr:colOff>
      <xdr:row>87</xdr:row>
      <xdr:rowOff>152400</xdr:rowOff>
    </xdr:to>
    <xdr:graphicFrame macro="">
      <xdr:nvGraphicFramePr>
        <xdr:cNvPr id="1126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55</xdr:row>
      <xdr:rowOff>152400</xdr:rowOff>
    </xdr:from>
    <xdr:to>
      <xdr:col>27</xdr:col>
      <xdr:colOff>0</xdr:colOff>
      <xdr:row>67</xdr:row>
      <xdr:rowOff>152400</xdr:rowOff>
    </xdr:to>
    <xdr:graphicFrame macro="">
      <xdr:nvGraphicFramePr>
        <xdr:cNvPr id="102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73</xdr:row>
      <xdr:rowOff>9525</xdr:rowOff>
    </xdr:from>
    <xdr:to>
      <xdr:col>26</xdr:col>
      <xdr:colOff>381000</xdr:colOff>
      <xdr:row>88</xdr:row>
      <xdr:rowOff>19050</xdr:rowOff>
    </xdr:to>
    <xdr:graphicFrame macro="">
      <xdr:nvGraphicFramePr>
        <xdr:cNvPr id="102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55</xdr:row>
      <xdr:rowOff>152400</xdr:rowOff>
    </xdr:from>
    <xdr:to>
      <xdr:col>27</xdr:col>
      <xdr:colOff>0</xdr:colOff>
      <xdr:row>67</xdr:row>
      <xdr:rowOff>152400</xdr:rowOff>
    </xdr:to>
    <xdr:graphicFrame macro="">
      <xdr:nvGraphicFramePr>
        <xdr:cNvPr id="122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73</xdr:row>
      <xdr:rowOff>9525</xdr:rowOff>
    </xdr:from>
    <xdr:to>
      <xdr:col>26</xdr:col>
      <xdr:colOff>381000</xdr:colOff>
      <xdr:row>88</xdr:row>
      <xdr:rowOff>19050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30"/>
  <sheetViews>
    <sheetView workbookViewId="0">
      <selection activeCell="E14" sqref="E14"/>
    </sheetView>
  </sheetViews>
  <sheetFormatPr defaultRowHeight="12.75" x14ac:dyDescent="0.2"/>
  <cols>
    <col min="1" max="1" width="10.7109375" customWidth="1"/>
    <col min="2" max="13" width="5.7109375" customWidth="1"/>
    <col min="15" max="15" width="13.7109375" customWidth="1"/>
    <col min="16" max="27" width="7.7109375" customWidth="1"/>
    <col min="28" max="28" width="6.7109375" customWidth="1"/>
  </cols>
  <sheetData>
    <row r="1" spans="1:28" x14ac:dyDescent="0.2">
      <c r="A1" s="13" t="s">
        <v>27</v>
      </c>
      <c r="O1" s="13" t="s">
        <v>27</v>
      </c>
    </row>
    <row r="2" spans="1:28" x14ac:dyDescent="0.2">
      <c r="A2" s="13"/>
      <c r="B2" t="s">
        <v>37</v>
      </c>
      <c r="L2">
        <v>5</v>
      </c>
      <c r="M2" t="s">
        <v>28</v>
      </c>
      <c r="O2" s="13"/>
      <c r="P2" t="s">
        <v>37</v>
      </c>
      <c r="Z2">
        <v>5</v>
      </c>
      <c r="AA2" t="s">
        <v>28</v>
      </c>
    </row>
    <row r="3" spans="1:28" x14ac:dyDescent="0.2">
      <c r="A3" s="13"/>
      <c r="B3" t="s">
        <v>31</v>
      </c>
      <c r="O3" s="13"/>
      <c r="P3" t="s">
        <v>31</v>
      </c>
    </row>
    <row r="4" spans="1:28" ht="15.75" x14ac:dyDescent="0.25">
      <c r="B4" s="5" t="str">
        <f>IF(MOD($P$13,4)=0,"***  Salah form - Gunakan form untuk Tahun Kabisat ***","")</f>
        <v>***  Salah form - Gunakan form untuk Tahun Kabisat ***</v>
      </c>
      <c r="P4" s="5" t="str">
        <f>IF(MOD($P$13,4)=0,"***  Salah form - Gunakan form untuk Tahun Kabisat ***","")</f>
        <v>***  Salah form - Gunakan form untuk Tahun Kabisat ***</v>
      </c>
    </row>
    <row r="6" spans="1:28" ht="18.75" x14ac:dyDescent="0.25">
      <c r="A6" s="255" t="s">
        <v>101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O6" s="254" t="s">
        <v>102</v>
      </c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</row>
    <row r="7" spans="1:28" ht="15.75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</row>
    <row r="8" spans="1:28" x14ac:dyDescent="0.2">
      <c r="A8" s="25" t="s">
        <v>87</v>
      </c>
      <c r="B8" s="222" t="s">
        <v>107</v>
      </c>
      <c r="C8" s="26"/>
      <c r="D8" s="25" t="s">
        <v>40</v>
      </c>
      <c r="E8" s="222" t="s">
        <v>108</v>
      </c>
      <c r="F8" s="11"/>
      <c r="O8" s="39" t="s">
        <v>87</v>
      </c>
      <c r="P8" s="39" t="str">
        <f>IF(B8="","",B8)</f>
        <v>Rogodono</v>
      </c>
      <c r="Q8" s="96"/>
      <c r="R8" s="39" t="s">
        <v>40</v>
      </c>
      <c r="S8" s="39" t="str">
        <f>IF(E8="","",E8)</f>
        <v>Jatinegara</v>
      </c>
      <c r="T8" s="96"/>
      <c r="U8" s="42"/>
      <c r="V8" s="43"/>
      <c r="W8" s="115" t="s">
        <v>96</v>
      </c>
      <c r="X8" s="139"/>
      <c r="Y8" s="139"/>
      <c r="Z8" s="140"/>
      <c r="AA8" s="141"/>
      <c r="AB8" s="145"/>
    </row>
    <row r="9" spans="1:28" ht="16.5" x14ac:dyDescent="0.25">
      <c r="A9" s="27" t="s">
        <v>41</v>
      </c>
      <c r="C9" s="29"/>
      <c r="D9" s="122" t="s">
        <v>81</v>
      </c>
      <c r="E9" s="204"/>
      <c r="F9" s="10" t="s">
        <v>90</v>
      </c>
      <c r="O9" s="41" t="s">
        <v>41</v>
      </c>
      <c r="P9" s="41">
        <f>IF(B11="","",B11)</f>
        <v>109.49151999999999</v>
      </c>
      <c r="Q9" s="100"/>
      <c r="R9" s="67" t="s">
        <v>81</v>
      </c>
      <c r="S9" s="46" t="str">
        <f>IF(E9="","",E9)</f>
        <v/>
      </c>
      <c r="T9" s="97" t="s">
        <v>93</v>
      </c>
      <c r="U9" s="42"/>
      <c r="V9" s="43"/>
      <c r="W9" s="152" t="s">
        <v>99</v>
      </c>
      <c r="X9" s="146" t="str">
        <f>+F11&amp;" m , Q ="</f>
        <v xml:space="preserve"> m , Q =</v>
      </c>
      <c r="Y9" s="146" t="str">
        <f>+H11 &amp;" ( H -"</f>
        <v xml:space="preserve"> ( H -</v>
      </c>
      <c r="Z9" s="147" t="str">
        <f>+J11 &amp; " ) ^"</f>
        <v xml:space="preserve"> ) ^</v>
      </c>
      <c r="AA9" s="148">
        <f>+L11</f>
        <v>0</v>
      </c>
    </row>
    <row r="10" spans="1:28" x14ac:dyDescent="0.2">
      <c r="A10" s="27" t="s">
        <v>88</v>
      </c>
      <c r="B10" s="258" t="s">
        <v>109</v>
      </c>
      <c r="C10" s="257"/>
      <c r="D10" s="119" t="s">
        <v>96</v>
      </c>
      <c r="E10" s="123"/>
      <c r="F10" s="123"/>
      <c r="G10" s="124"/>
      <c r="H10" s="125"/>
      <c r="I10" s="125"/>
      <c r="J10" s="193"/>
      <c r="K10" s="193"/>
      <c r="L10" s="194"/>
      <c r="M10" s="118"/>
      <c r="O10" s="41" t="s">
        <v>88</v>
      </c>
      <c r="P10" s="41" t="str">
        <f>IF(B10="","",B10)</f>
        <v>-7,64158</v>
      </c>
      <c r="Q10" s="100"/>
      <c r="W10" s="153"/>
      <c r="X10" s="149" t="str">
        <f>+F12&amp;" m , Q ="</f>
        <v xml:space="preserve"> m , Q =</v>
      </c>
      <c r="Y10" s="149" t="str">
        <f>+H12 &amp;" ( H -"</f>
        <v xml:space="preserve"> ( H -</v>
      </c>
      <c r="Z10" s="150" t="str">
        <f>+J12 &amp; " ) ^"</f>
        <v xml:space="preserve"> ) ^</v>
      </c>
      <c r="AA10" s="151">
        <f>+L12</f>
        <v>0</v>
      </c>
    </row>
    <row r="11" spans="1:28" ht="15.75" x14ac:dyDescent="0.25">
      <c r="A11" s="30" t="s">
        <v>89</v>
      </c>
      <c r="B11" s="256">
        <v>109.49151999999999</v>
      </c>
      <c r="C11" s="257"/>
      <c r="D11" s="27"/>
      <c r="E11" s="126" t="s">
        <v>106</v>
      </c>
      <c r="F11" s="205"/>
      <c r="G11" s="126" t="s">
        <v>100</v>
      </c>
      <c r="H11" s="205"/>
      <c r="I11" s="127" t="s">
        <v>97</v>
      </c>
      <c r="J11" s="205"/>
      <c r="K11" s="127" t="s">
        <v>98</v>
      </c>
      <c r="L11" s="206"/>
      <c r="M11" s="15"/>
      <c r="O11" s="46" t="s">
        <v>89</v>
      </c>
      <c r="P11" s="46" t="e">
        <f>IF(#REF!="","",#REF!)</f>
        <v>#REF!</v>
      </c>
      <c r="Q11" s="97"/>
      <c r="X11" s="43"/>
      <c r="Y11" s="43"/>
      <c r="Z11" s="43"/>
      <c r="AA11" s="45"/>
    </row>
    <row r="12" spans="1:28" ht="15.75" x14ac:dyDescent="0.25">
      <c r="A12" s="24"/>
      <c r="B12" s="252">
        <v>7.3850699999999998</v>
      </c>
      <c r="C12" s="253"/>
      <c r="D12" s="30"/>
      <c r="E12" s="128" t="s">
        <v>99</v>
      </c>
      <c r="F12" s="207"/>
      <c r="G12" s="128" t="s">
        <v>100</v>
      </c>
      <c r="H12" s="207"/>
      <c r="I12" s="129" t="s">
        <v>97</v>
      </c>
      <c r="J12" s="207"/>
      <c r="K12" s="129" t="s">
        <v>98</v>
      </c>
      <c r="L12" s="208"/>
      <c r="M12" s="24"/>
      <c r="O12" s="45"/>
      <c r="P12" s="45"/>
      <c r="Q12" s="45"/>
      <c r="X12" s="43"/>
      <c r="Y12" s="43"/>
      <c r="Z12" s="43"/>
      <c r="AA12" s="45"/>
    </row>
    <row r="13" spans="1:28" x14ac:dyDescent="0.2">
      <c r="B13" s="31" t="s">
        <v>110</v>
      </c>
      <c r="O13" s="98" t="s">
        <v>26</v>
      </c>
      <c r="P13" s="130">
        <f>+B14</f>
        <v>0</v>
      </c>
      <c r="Q13" s="144"/>
      <c r="R13" s="43"/>
      <c r="S13" s="43"/>
      <c r="T13" s="43"/>
      <c r="U13" s="43"/>
      <c r="V13" s="43"/>
      <c r="W13" s="43"/>
      <c r="X13" s="43"/>
      <c r="Y13" s="43"/>
      <c r="Z13" s="43"/>
      <c r="AA13" s="43"/>
    </row>
    <row r="14" spans="1:28" ht="15.75" x14ac:dyDescent="0.25">
      <c r="A14" s="6" t="s">
        <v>26</v>
      </c>
      <c r="B14" s="223"/>
      <c r="C14" s="5"/>
      <c r="O14" s="98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</row>
    <row r="15" spans="1:28" x14ac:dyDescent="0.2">
      <c r="A15" s="6"/>
      <c r="O15" s="131" t="s">
        <v>20</v>
      </c>
      <c r="P15" s="49" t="s">
        <v>0</v>
      </c>
      <c r="Q15" s="49" t="s">
        <v>1</v>
      </c>
      <c r="R15" s="49" t="s">
        <v>2</v>
      </c>
      <c r="S15" s="49" t="s">
        <v>3</v>
      </c>
      <c r="T15" s="49" t="s">
        <v>21</v>
      </c>
      <c r="U15" s="49" t="s">
        <v>5</v>
      </c>
      <c r="V15" s="49" t="s">
        <v>6</v>
      </c>
      <c r="W15" s="49" t="s">
        <v>22</v>
      </c>
      <c r="X15" s="49" t="s">
        <v>8</v>
      </c>
      <c r="Y15" s="49" t="s">
        <v>23</v>
      </c>
      <c r="Z15" s="49" t="s">
        <v>24</v>
      </c>
      <c r="AA15" s="90" t="s">
        <v>25</v>
      </c>
      <c r="AB15" s="1"/>
    </row>
    <row r="16" spans="1:28" x14ac:dyDescent="0.2">
      <c r="A16" s="91" t="s">
        <v>20</v>
      </c>
      <c r="B16" s="22" t="s">
        <v>0</v>
      </c>
      <c r="C16" s="22" t="s">
        <v>1</v>
      </c>
      <c r="D16" s="22" t="s">
        <v>2</v>
      </c>
      <c r="E16" s="22" t="s">
        <v>3</v>
      </c>
      <c r="F16" s="22" t="s">
        <v>21</v>
      </c>
      <c r="G16" s="22" t="s">
        <v>5</v>
      </c>
      <c r="H16" s="22" t="s">
        <v>6</v>
      </c>
      <c r="I16" s="22" t="s">
        <v>22</v>
      </c>
      <c r="J16" s="22" t="s">
        <v>8</v>
      </c>
      <c r="K16" s="22" t="s">
        <v>23</v>
      </c>
      <c r="L16" s="22" t="s">
        <v>24</v>
      </c>
      <c r="M16" s="21" t="s">
        <v>25</v>
      </c>
      <c r="O16" s="132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97"/>
    </row>
    <row r="17" spans="1:33" x14ac:dyDescent="0.2">
      <c r="A17" s="9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6"/>
      <c r="O17" s="133">
        <v>1</v>
      </c>
      <c r="P17" s="154" t="str">
        <f t="shared" ref="P17:P41" si="0">IF(B18="tad","tad",IF(B18&lt;$F$11,$H$11*(B18-$J$11)^$L$11,$H$12*(B18-$J$12)^$L$12))</f>
        <v>tad</v>
      </c>
      <c r="Q17" s="155" t="str">
        <f t="shared" ref="Q17:Q41" si="1">IF(C18="tad","tad",IF(C18&lt;$F$11,$H$11*(C18-$J$11)^$L$11,$H$12*(C18-$J$12)^$L$12))</f>
        <v>tad</v>
      </c>
      <c r="R17" s="155" t="str">
        <f t="shared" ref="R17:R41" si="2">IF(D18="tad","tad",IF(D18&lt;$F$11,$H$11*(D18-$J$11)^$L$11,$H$12*(D18-$J$12)^$L$12))</f>
        <v>tad</v>
      </c>
      <c r="S17" s="155" t="str">
        <f t="shared" ref="S17:S41" si="3">IF(E18="tad","tad",IF(E18&lt;$F$11,$H$11*(E18-$J$11)^$L$11,$H$12*(E18-$J$12)^$L$12))</f>
        <v>tad</v>
      </c>
      <c r="T17" s="155" t="str">
        <f t="shared" ref="T17:T41" si="4">IF(F18="tad","tad",IF(F18&lt;$F$11,$H$11*(F18-$J$11)^$L$11,$H$12*(F18-$J$12)^$L$12))</f>
        <v>tad</v>
      </c>
      <c r="U17" s="155" t="str">
        <f t="shared" ref="U17:U41" si="5">IF(G18="tad","tad",IF(G18&lt;$F$11,$H$11*(G18-$J$11)^$L$11,$H$12*(G18-$J$12)^$L$12))</f>
        <v>tad</v>
      </c>
      <c r="V17" s="155" t="str">
        <f t="shared" ref="V17:V41" si="6">IF(H18="tad","tad",IF(H18&lt;$F$11,$H$11*(H18-$J$11)^$L$11,$H$12*(H18-$J$12)^$L$12))</f>
        <v>tad</v>
      </c>
      <c r="W17" s="155" t="str">
        <f t="shared" ref="W17:W41" si="7">IF(I18="tad","tad",IF(I18&lt;$F$11,$H$11*(I18-$J$11)^$L$11,$H$12*(I18-$J$12)^$L$12))</f>
        <v>tad</v>
      </c>
      <c r="X17" s="155" t="str">
        <f t="shared" ref="X17:X41" si="8">IF(J18="tad","tad",IF(J18&lt;$F$11,$H$11*(J18-$J$11)^$L$11,$H$12*(J18-$J$12)^$L$12))</f>
        <v>tad</v>
      </c>
      <c r="Y17" s="155" t="str">
        <f t="shared" ref="Y17:Y41" si="9">IF(K18="tad","tad",IF(K18&lt;$F$11,$H$11*(K18-$J$11)^$L$11,$H$12*(K18-$J$12)^$L$12))</f>
        <v>tad</v>
      </c>
      <c r="Z17" s="155" t="str">
        <f>IF(L18="tad","tad",IF(L18&lt;$F$11,$H$11*(L18-$J$11)^$L$11,$H$12*(L18-$J$12)^$L$12))</f>
        <v>tad</v>
      </c>
      <c r="AA17" s="156" t="str">
        <f t="shared" ref="AA17:AA41" si="10">IF(M18="tad","tad",IF(M18&lt;$F$11,$H$11*(M18-$J$11)^$L$11,$H$12*(M18-$J$12)^$L$12))</f>
        <v>tad</v>
      </c>
      <c r="AC17" s="3"/>
      <c r="AG17" s="7"/>
    </row>
    <row r="18" spans="1:33" ht="15" customHeight="1" x14ac:dyDescent="0.2">
      <c r="A18" s="93">
        <v>1</v>
      </c>
      <c r="B18" s="224" t="s">
        <v>105</v>
      </c>
      <c r="C18" s="225" t="s">
        <v>105</v>
      </c>
      <c r="D18" s="225" t="s">
        <v>105</v>
      </c>
      <c r="E18" s="225" t="s">
        <v>105</v>
      </c>
      <c r="F18" s="225" t="s">
        <v>105</v>
      </c>
      <c r="G18" s="225" t="s">
        <v>105</v>
      </c>
      <c r="H18" s="225" t="s">
        <v>105</v>
      </c>
      <c r="I18" s="225" t="s">
        <v>105</v>
      </c>
      <c r="J18" s="225" t="s">
        <v>105</v>
      </c>
      <c r="K18" s="225" t="s">
        <v>105</v>
      </c>
      <c r="L18" s="225" t="s">
        <v>105</v>
      </c>
      <c r="M18" s="226" t="s">
        <v>105</v>
      </c>
      <c r="O18" s="133">
        <v>2</v>
      </c>
      <c r="P18" s="157" t="str">
        <f t="shared" si="0"/>
        <v>tad</v>
      </c>
      <c r="Q18" s="158" t="str">
        <f t="shared" si="1"/>
        <v>tad</v>
      </c>
      <c r="R18" s="158" t="str">
        <f t="shared" si="2"/>
        <v>tad</v>
      </c>
      <c r="S18" s="158" t="str">
        <f t="shared" si="3"/>
        <v>tad</v>
      </c>
      <c r="T18" s="158" t="str">
        <f t="shared" si="4"/>
        <v>tad</v>
      </c>
      <c r="U18" s="158" t="str">
        <f t="shared" si="5"/>
        <v>tad</v>
      </c>
      <c r="V18" s="158" t="str">
        <f t="shared" si="6"/>
        <v>tad</v>
      </c>
      <c r="W18" s="158" t="str">
        <f t="shared" si="7"/>
        <v>tad</v>
      </c>
      <c r="X18" s="158" t="str">
        <f t="shared" si="8"/>
        <v>tad</v>
      </c>
      <c r="Y18" s="158" t="str">
        <f t="shared" si="9"/>
        <v>tad</v>
      </c>
      <c r="Z18" s="158" t="str">
        <f>IF(L19="tad","tad",IF(L19&lt;$F$11,$H$11*(L19-$J$11)^$L$11,$H$12*(L19-$J$12)^$L$12))</f>
        <v>tad</v>
      </c>
      <c r="AA18" s="159" t="str">
        <f t="shared" si="10"/>
        <v>tad</v>
      </c>
      <c r="AC18" s="3"/>
      <c r="AG18" s="7"/>
    </row>
    <row r="19" spans="1:33" ht="15" customHeight="1" x14ac:dyDescent="0.2">
      <c r="A19" s="93">
        <v>2</v>
      </c>
      <c r="B19" s="227" t="s">
        <v>105</v>
      </c>
      <c r="C19" s="228" t="s">
        <v>105</v>
      </c>
      <c r="D19" s="228" t="s">
        <v>105</v>
      </c>
      <c r="E19" s="228" t="s">
        <v>105</v>
      </c>
      <c r="F19" s="228" t="s">
        <v>105</v>
      </c>
      <c r="G19" s="228" t="s">
        <v>105</v>
      </c>
      <c r="H19" s="228" t="s">
        <v>105</v>
      </c>
      <c r="I19" s="228" t="s">
        <v>105</v>
      </c>
      <c r="J19" s="228" t="s">
        <v>105</v>
      </c>
      <c r="K19" s="228" t="s">
        <v>105</v>
      </c>
      <c r="L19" s="228" t="s">
        <v>105</v>
      </c>
      <c r="M19" s="229" t="s">
        <v>105</v>
      </c>
      <c r="O19" s="133">
        <v>3</v>
      </c>
      <c r="P19" s="157" t="str">
        <f t="shared" si="0"/>
        <v>tad</v>
      </c>
      <c r="Q19" s="158" t="str">
        <f t="shared" si="1"/>
        <v>tad</v>
      </c>
      <c r="R19" s="158" t="str">
        <f t="shared" si="2"/>
        <v>tad</v>
      </c>
      <c r="S19" s="158" t="str">
        <f t="shared" si="3"/>
        <v>tad</v>
      </c>
      <c r="T19" s="158" t="str">
        <f t="shared" si="4"/>
        <v>tad</v>
      </c>
      <c r="U19" s="158" t="str">
        <f t="shared" si="5"/>
        <v>tad</v>
      </c>
      <c r="V19" s="158" t="str">
        <f t="shared" si="6"/>
        <v>tad</v>
      </c>
      <c r="W19" s="158" t="str">
        <f t="shared" si="7"/>
        <v>tad</v>
      </c>
      <c r="X19" s="158" t="str">
        <f t="shared" si="8"/>
        <v>tad</v>
      </c>
      <c r="Y19" s="158" t="str">
        <f t="shared" si="9"/>
        <v>tad</v>
      </c>
      <c r="Z19" s="158" t="str">
        <f>IF(L20="tad","tad",IF(L20&lt;$F$11,$H$11*(L20-$J$11)^$L$11,$H$12*(L20-$J$12)^$L$12))</f>
        <v>tad</v>
      </c>
      <c r="AA19" s="159" t="str">
        <f t="shared" si="10"/>
        <v>tad</v>
      </c>
      <c r="AC19" s="3"/>
      <c r="AG19" s="7"/>
    </row>
    <row r="20" spans="1:33" ht="15" customHeight="1" x14ac:dyDescent="0.2">
      <c r="A20" s="93">
        <v>3</v>
      </c>
      <c r="B20" s="227" t="s">
        <v>105</v>
      </c>
      <c r="C20" s="228" t="s">
        <v>105</v>
      </c>
      <c r="D20" s="228" t="s">
        <v>105</v>
      </c>
      <c r="E20" s="228" t="s">
        <v>105</v>
      </c>
      <c r="F20" s="228" t="s">
        <v>105</v>
      </c>
      <c r="G20" s="228" t="s">
        <v>105</v>
      </c>
      <c r="H20" s="228" t="s">
        <v>105</v>
      </c>
      <c r="I20" s="228" t="s">
        <v>105</v>
      </c>
      <c r="J20" s="228" t="s">
        <v>105</v>
      </c>
      <c r="K20" s="228" t="s">
        <v>105</v>
      </c>
      <c r="L20" s="228" t="s">
        <v>105</v>
      </c>
      <c r="M20" s="229" t="s">
        <v>105</v>
      </c>
      <c r="O20" s="133">
        <v>4</v>
      </c>
      <c r="P20" s="157" t="str">
        <f t="shared" si="0"/>
        <v>tad</v>
      </c>
      <c r="Q20" s="158" t="str">
        <f t="shared" si="1"/>
        <v>tad</v>
      </c>
      <c r="R20" s="158" t="str">
        <f t="shared" si="2"/>
        <v>tad</v>
      </c>
      <c r="S20" s="158" t="str">
        <f t="shared" si="3"/>
        <v>tad</v>
      </c>
      <c r="T20" s="158" t="str">
        <f t="shared" si="4"/>
        <v>tad</v>
      </c>
      <c r="U20" s="158" t="str">
        <f t="shared" si="5"/>
        <v>tad</v>
      </c>
      <c r="V20" s="158" t="str">
        <f t="shared" si="6"/>
        <v>tad</v>
      </c>
      <c r="W20" s="158" t="str">
        <f t="shared" si="7"/>
        <v>tad</v>
      </c>
      <c r="X20" s="158" t="str">
        <f t="shared" si="8"/>
        <v>tad</v>
      </c>
      <c r="Y20" s="158" t="str">
        <f t="shared" si="9"/>
        <v>tad</v>
      </c>
      <c r="Z20" s="158" t="str">
        <f>IF(L21="tad","tad",IF(L21&lt;$F$11,$H$11*(L21-$J$11)^$L$11,$H$12*(L21-$J$12)^$L$12))</f>
        <v>tad</v>
      </c>
      <c r="AA20" s="159" t="str">
        <f t="shared" si="10"/>
        <v>tad</v>
      </c>
      <c r="AC20" s="3"/>
      <c r="AG20" s="7"/>
    </row>
    <row r="21" spans="1:33" ht="15" customHeight="1" x14ac:dyDescent="0.2">
      <c r="A21" s="93">
        <v>4</v>
      </c>
      <c r="B21" s="227" t="s">
        <v>105</v>
      </c>
      <c r="C21" s="228" t="s">
        <v>105</v>
      </c>
      <c r="D21" s="228" t="s">
        <v>105</v>
      </c>
      <c r="E21" s="228" t="s">
        <v>105</v>
      </c>
      <c r="F21" s="228" t="s">
        <v>105</v>
      </c>
      <c r="G21" s="228" t="s">
        <v>105</v>
      </c>
      <c r="H21" s="228" t="s">
        <v>105</v>
      </c>
      <c r="I21" s="228" t="s">
        <v>105</v>
      </c>
      <c r="J21" s="228" t="s">
        <v>105</v>
      </c>
      <c r="K21" s="228" t="s">
        <v>105</v>
      </c>
      <c r="L21" s="228" t="s">
        <v>105</v>
      </c>
      <c r="M21" s="229" t="s">
        <v>105</v>
      </c>
      <c r="O21" s="133">
        <v>5</v>
      </c>
      <c r="P21" s="157" t="str">
        <f t="shared" si="0"/>
        <v>tad</v>
      </c>
      <c r="Q21" s="158" t="str">
        <f t="shared" si="1"/>
        <v>tad</v>
      </c>
      <c r="R21" s="158" t="str">
        <f t="shared" si="2"/>
        <v>tad</v>
      </c>
      <c r="S21" s="158" t="str">
        <f t="shared" si="3"/>
        <v>tad</v>
      </c>
      <c r="T21" s="158" t="str">
        <f t="shared" si="4"/>
        <v>tad</v>
      </c>
      <c r="U21" s="158" t="str">
        <f t="shared" si="5"/>
        <v>tad</v>
      </c>
      <c r="V21" s="158" t="str">
        <f t="shared" si="6"/>
        <v>tad</v>
      </c>
      <c r="W21" s="158" t="str">
        <f t="shared" si="7"/>
        <v>tad</v>
      </c>
      <c r="X21" s="158" t="str">
        <f t="shared" si="8"/>
        <v>tad</v>
      </c>
      <c r="Y21" s="158" t="str">
        <f t="shared" si="9"/>
        <v>tad</v>
      </c>
      <c r="Z21" s="158" t="str">
        <f>IF(L22="tad","tad",IF(L22&lt;$F$11,$H$11*(L22-$J$11)^$L$11,$H$12*(L22-$J$12)^$L$12))</f>
        <v>tad</v>
      </c>
      <c r="AA21" s="159" t="str">
        <f t="shared" si="10"/>
        <v>tad</v>
      </c>
      <c r="AC21" s="3"/>
      <c r="AG21" s="8"/>
    </row>
    <row r="22" spans="1:33" ht="15" customHeight="1" x14ac:dyDescent="0.2">
      <c r="A22" s="93">
        <v>5</v>
      </c>
      <c r="B22" s="227" t="s">
        <v>105</v>
      </c>
      <c r="C22" s="228" t="s">
        <v>105</v>
      </c>
      <c r="D22" s="228" t="s">
        <v>105</v>
      </c>
      <c r="E22" s="228" t="s">
        <v>105</v>
      </c>
      <c r="F22" s="228" t="s">
        <v>105</v>
      </c>
      <c r="G22" s="228" t="s">
        <v>105</v>
      </c>
      <c r="H22" s="228" t="s">
        <v>105</v>
      </c>
      <c r="I22" s="228" t="s">
        <v>105</v>
      </c>
      <c r="J22" s="228" t="s">
        <v>105</v>
      </c>
      <c r="K22" s="228" t="s">
        <v>105</v>
      </c>
      <c r="L22" s="228" t="s">
        <v>105</v>
      </c>
      <c r="M22" s="229" t="s">
        <v>105</v>
      </c>
      <c r="O22" s="134">
        <v>6</v>
      </c>
      <c r="P22" s="160" t="str">
        <f t="shared" si="0"/>
        <v>tad</v>
      </c>
      <c r="Q22" s="161" t="str">
        <f t="shared" si="1"/>
        <v>tad</v>
      </c>
      <c r="R22" s="161" t="str">
        <f t="shared" si="2"/>
        <v>tad</v>
      </c>
      <c r="S22" s="161" t="str">
        <f t="shared" si="3"/>
        <v>tad</v>
      </c>
      <c r="T22" s="161" t="str">
        <f t="shared" si="4"/>
        <v>tad</v>
      </c>
      <c r="U22" s="161" t="str">
        <f t="shared" si="5"/>
        <v>tad</v>
      </c>
      <c r="V22" s="161" t="str">
        <f t="shared" si="6"/>
        <v>tad</v>
      </c>
      <c r="W22" s="161" t="str">
        <f t="shared" si="7"/>
        <v>tad</v>
      </c>
      <c r="X22" s="161" t="str">
        <f t="shared" si="8"/>
        <v>tad</v>
      </c>
      <c r="Y22" s="161" t="str">
        <f t="shared" si="9"/>
        <v>tad</v>
      </c>
      <c r="Z22" s="161" t="str">
        <f t="shared" ref="Z22:Z46" si="11">IF(L23="tad","tad",IF(L23&lt;$F$11,$H$11*(L23-$J$11)^$L$11,$H$12*(L23-$J$12)^$L$12))</f>
        <v>tad</v>
      </c>
      <c r="AA22" s="162" t="str">
        <f t="shared" si="10"/>
        <v>tad</v>
      </c>
      <c r="AC22" s="3"/>
      <c r="AG22" s="8"/>
    </row>
    <row r="23" spans="1:33" ht="15" customHeight="1" x14ac:dyDescent="0.2">
      <c r="A23" s="94">
        <v>6</v>
      </c>
      <c r="B23" s="230" t="s">
        <v>105</v>
      </c>
      <c r="C23" s="231" t="s">
        <v>105</v>
      </c>
      <c r="D23" s="231" t="s">
        <v>105</v>
      </c>
      <c r="E23" s="231" t="s">
        <v>105</v>
      </c>
      <c r="F23" s="231" t="s">
        <v>105</v>
      </c>
      <c r="G23" s="231" t="s">
        <v>105</v>
      </c>
      <c r="H23" s="231" t="s">
        <v>105</v>
      </c>
      <c r="I23" s="231" t="s">
        <v>105</v>
      </c>
      <c r="J23" s="231" t="s">
        <v>105</v>
      </c>
      <c r="K23" s="231" t="s">
        <v>105</v>
      </c>
      <c r="L23" s="231" t="s">
        <v>105</v>
      </c>
      <c r="M23" s="232" t="s">
        <v>105</v>
      </c>
      <c r="O23" s="133">
        <v>7</v>
      </c>
      <c r="P23" s="157" t="str">
        <f t="shared" si="0"/>
        <v>tad</v>
      </c>
      <c r="Q23" s="158" t="str">
        <f t="shared" si="1"/>
        <v>tad</v>
      </c>
      <c r="R23" s="158" t="str">
        <f t="shared" si="2"/>
        <v>tad</v>
      </c>
      <c r="S23" s="158" t="str">
        <f t="shared" si="3"/>
        <v>tad</v>
      </c>
      <c r="T23" s="158" t="str">
        <f t="shared" si="4"/>
        <v>tad</v>
      </c>
      <c r="U23" s="158" t="str">
        <f t="shared" si="5"/>
        <v>tad</v>
      </c>
      <c r="V23" s="158" t="str">
        <f t="shared" si="6"/>
        <v>tad</v>
      </c>
      <c r="W23" s="158" t="str">
        <f t="shared" si="7"/>
        <v>tad</v>
      </c>
      <c r="X23" s="158" t="str">
        <f t="shared" si="8"/>
        <v>tad</v>
      </c>
      <c r="Y23" s="158" t="str">
        <f t="shared" si="9"/>
        <v>tad</v>
      </c>
      <c r="Z23" s="158" t="str">
        <f t="shared" si="11"/>
        <v>tad</v>
      </c>
      <c r="AA23" s="159" t="str">
        <f t="shared" si="10"/>
        <v>tad</v>
      </c>
      <c r="AC23" s="3"/>
      <c r="AG23" s="8"/>
    </row>
    <row r="24" spans="1:33" ht="15" customHeight="1" x14ac:dyDescent="0.2">
      <c r="A24" s="93">
        <v>7</v>
      </c>
      <c r="B24" s="227" t="s">
        <v>105</v>
      </c>
      <c r="C24" s="228" t="s">
        <v>105</v>
      </c>
      <c r="D24" s="228" t="s">
        <v>105</v>
      </c>
      <c r="E24" s="228" t="s">
        <v>105</v>
      </c>
      <c r="F24" s="228" t="s">
        <v>105</v>
      </c>
      <c r="G24" s="228" t="s">
        <v>105</v>
      </c>
      <c r="H24" s="228" t="s">
        <v>105</v>
      </c>
      <c r="I24" s="228" t="s">
        <v>105</v>
      </c>
      <c r="J24" s="228" t="s">
        <v>105</v>
      </c>
      <c r="K24" s="228" t="s">
        <v>105</v>
      </c>
      <c r="L24" s="228" t="s">
        <v>105</v>
      </c>
      <c r="M24" s="229" t="s">
        <v>105</v>
      </c>
      <c r="O24" s="133">
        <v>8</v>
      </c>
      <c r="P24" s="157" t="str">
        <f t="shared" si="0"/>
        <v>tad</v>
      </c>
      <c r="Q24" s="158" t="str">
        <f t="shared" si="1"/>
        <v>tad</v>
      </c>
      <c r="R24" s="158" t="str">
        <f t="shared" si="2"/>
        <v>tad</v>
      </c>
      <c r="S24" s="158" t="str">
        <f t="shared" si="3"/>
        <v>tad</v>
      </c>
      <c r="T24" s="158" t="str">
        <f t="shared" si="4"/>
        <v>tad</v>
      </c>
      <c r="U24" s="158" t="str">
        <f t="shared" si="5"/>
        <v>tad</v>
      </c>
      <c r="V24" s="158" t="str">
        <f t="shared" si="6"/>
        <v>tad</v>
      </c>
      <c r="W24" s="158" t="str">
        <f t="shared" si="7"/>
        <v>tad</v>
      </c>
      <c r="X24" s="158" t="str">
        <f t="shared" si="8"/>
        <v>tad</v>
      </c>
      <c r="Y24" s="158" t="str">
        <f t="shared" si="9"/>
        <v>tad</v>
      </c>
      <c r="Z24" s="158" t="str">
        <f t="shared" si="11"/>
        <v>tad</v>
      </c>
      <c r="AA24" s="159" t="str">
        <f t="shared" si="10"/>
        <v>tad</v>
      </c>
      <c r="AC24" s="3"/>
      <c r="AG24" s="8"/>
    </row>
    <row r="25" spans="1:33" ht="15" customHeight="1" x14ac:dyDescent="0.2">
      <c r="A25" s="93">
        <v>8</v>
      </c>
      <c r="B25" s="227" t="s">
        <v>105</v>
      </c>
      <c r="C25" s="228" t="s">
        <v>105</v>
      </c>
      <c r="D25" s="228" t="s">
        <v>105</v>
      </c>
      <c r="E25" s="228" t="s">
        <v>105</v>
      </c>
      <c r="F25" s="228" t="s">
        <v>105</v>
      </c>
      <c r="G25" s="228" t="s">
        <v>105</v>
      </c>
      <c r="H25" s="228" t="s">
        <v>105</v>
      </c>
      <c r="I25" s="228" t="s">
        <v>105</v>
      </c>
      <c r="J25" s="228" t="s">
        <v>105</v>
      </c>
      <c r="K25" s="228" t="s">
        <v>105</v>
      </c>
      <c r="L25" s="228" t="s">
        <v>105</v>
      </c>
      <c r="M25" s="229" t="s">
        <v>105</v>
      </c>
      <c r="O25" s="133">
        <v>9</v>
      </c>
      <c r="P25" s="157" t="str">
        <f t="shared" si="0"/>
        <v>tad</v>
      </c>
      <c r="Q25" s="158" t="str">
        <f t="shared" si="1"/>
        <v>tad</v>
      </c>
      <c r="R25" s="158" t="str">
        <f t="shared" si="2"/>
        <v>tad</v>
      </c>
      <c r="S25" s="158" t="str">
        <f t="shared" si="3"/>
        <v>tad</v>
      </c>
      <c r="T25" s="158" t="str">
        <f t="shared" si="4"/>
        <v>tad</v>
      </c>
      <c r="U25" s="158" t="str">
        <f t="shared" si="5"/>
        <v>tad</v>
      </c>
      <c r="V25" s="158" t="str">
        <f t="shared" si="6"/>
        <v>tad</v>
      </c>
      <c r="W25" s="158" t="str">
        <f t="shared" si="7"/>
        <v>tad</v>
      </c>
      <c r="X25" s="158" t="str">
        <f t="shared" si="8"/>
        <v>tad</v>
      </c>
      <c r="Y25" s="158" t="str">
        <f t="shared" si="9"/>
        <v>tad</v>
      </c>
      <c r="Z25" s="158" t="str">
        <f t="shared" si="11"/>
        <v>tad</v>
      </c>
      <c r="AA25" s="159" t="str">
        <f t="shared" si="10"/>
        <v>tad</v>
      </c>
      <c r="AC25" s="3"/>
      <c r="AG25" s="8"/>
    </row>
    <row r="26" spans="1:33" ht="15" customHeight="1" x14ac:dyDescent="0.2">
      <c r="A26" s="93">
        <v>9</v>
      </c>
      <c r="B26" s="227" t="s">
        <v>105</v>
      </c>
      <c r="C26" s="228" t="s">
        <v>105</v>
      </c>
      <c r="D26" s="228" t="s">
        <v>105</v>
      </c>
      <c r="E26" s="228" t="s">
        <v>105</v>
      </c>
      <c r="F26" s="228" t="s">
        <v>105</v>
      </c>
      <c r="G26" s="228" t="s">
        <v>105</v>
      </c>
      <c r="H26" s="228" t="s">
        <v>105</v>
      </c>
      <c r="I26" s="228" t="s">
        <v>105</v>
      </c>
      <c r="J26" s="228" t="s">
        <v>105</v>
      </c>
      <c r="K26" s="228" t="s">
        <v>105</v>
      </c>
      <c r="L26" s="228" t="s">
        <v>105</v>
      </c>
      <c r="M26" s="229" t="s">
        <v>105</v>
      </c>
      <c r="O26" s="133">
        <v>10</v>
      </c>
      <c r="P26" s="164" t="str">
        <f t="shared" si="0"/>
        <v>tad</v>
      </c>
      <c r="Q26" s="165" t="str">
        <f t="shared" si="1"/>
        <v>tad</v>
      </c>
      <c r="R26" s="165" t="str">
        <f t="shared" si="2"/>
        <v>tad</v>
      </c>
      <c r="S26" s="165" t="str">
        <f t="shared" si="3"/>
        <v>tad</v>
      </c>
      <c r="T26" s="165" t="str">
        <f t="shared" si="4"/>
        <v>tad</v>
      </c>
      <c r="U26" s="165" t="str">
        <f t="shared" si="5"/>
        <v>tad</v>
      </c>
      <c r="V26" s="165" t="str">
        <f t="shared" si="6"/>
        <v>tad</v>
      </c>
      <c r="W26" s="165" t="str">
        <f t="shared" si="7"/>
        <v>tad</v>
      </c>
      <c r="X26" s="165" t="str">
        <f t="shared" si="8"/>
        <v>tad</v>
      </c>
      <c r="Y26" s="165" t="str">
        <f t="shared" si="9"/>
        <v>tad</v>
      </c>
      <c r="Z26" s="165" t="str">
        <f t="shared" si="11"/>
        <v>tad</v>
      </c>
      <c r="AA26" s="166" t="str">
        <f t="shared" si="10"/>
        <v>tad</v>
      </c>
      <c r="AC26" s="3"/>
      <c r="AG26" s="8"/>
    </row>
    <row r="27" spans="1:33" ht="15" customHeight="1" x14ac:dyDescent="0.2">
      <c r="A27" s="93">
        <v>10</v>
      </c>
      <c r="B27" s="227" t="s">
        <v>105</v>
      </c>
      <c r="C27" s="234" t="s">
        <v>105</v>
      </c>
      <c r="D27" s="234" t="s">
        <v>105</v>
      </c>
      <c r="E27" s="234" t="s">
        <v>105</v>
      </c>
      <c r="F27" s="234" t="s">
        <v>105</v>
      </c>
      <c r="G27" s="234" t="s">
        <v>105</v>
      </c>
      <c r="H27" s="234" t="s">
        <v>105</v>
      </c>
      <c r="I27" s="234" t="s">
        <v>105</v>
      </c>
      <c r="J27" s="234" t="s">
        <v>105</v>
      </c>
      <c r="K27" s="234" t="s">
        <v>105</v>
      </c>
      <c r="L27" s="234" t="s">
        <v>105</v>
      </c>
      <c r="M27" s="235" t="s">
        <v>105</v>
      </c>
      <c r="O27" s="134">
        <v>11</v>
      </c>
      <c r="P27" s="160" t="str">
        <f t="shared" si="0"/>
        <v>tad</v>
      </c>
      <c r="Q27" s="161" t="str">
        <f t="shared" si="1"/>
        <v>tad</v>
      </c>
      <c r="R27" s="161" t="str">
        <f t="shared" si="2"/>
        <v>tad</v>
      </c>
      <c r="S27" s="161" t="str">
        <f t="shared" si="3"/>
        <v>tad</v>
      </c>
      <c r="T27" s="161" t="str">
        <f t="shared" si="4"/>
        <v>tad</v>
      </c>
      <c r="U27" s="161" t="str">
        <f t="shared" si="5"/>
        <v>tad</v>
      </c>
      <c r="V27" s="161" t="str">
        <f t="shared" si="6"/>
        <v>tad</v>
      </c>
      <c r="W27" s="161" t="str">
        <f t="shared" si="7"/>
        <v>tad</v>
      </c>
      <c r="X27" s="161" t="str">
        <f t="shared" si="8"/>
        <v>tad</v>
      </c>
      <c r="Y27" s="161" t="str">
        <f t="shared" si="9"/>
        <v>tad</v>
      </c>
      <c r="Z27" s="161" t="str">
        <f t="shared" si="11"/>
        <v>tad</v>
      </c>
      <c r="AA27" s="162" t="str">
        <f t="shared" si="10"/>
        <v>tad</v>
      </c>
      <c r="AC27" s="3"/>
      <c r="AG27" s="8"/>
    </row>
    <row r="28" spans="1:33" ht="15" customHeight="1" x14ac:dyDescent="0.2">
      <c r="A28" s="94">
        <v>11</v>
      </c>
      <c r="B28" s="227" t="s">
        <v>105</v>
      </c>
      <c r="C28" s="231" t="s">
        <v>105</v>
      </c>
      <c r="D28" s="231" t="s">
        <v>105</v>
      </c>
      <c r="E28" s="231" t="s">
        <v>105</v>
      </c>
      <c r="F28" s="231" t="s">
        <v>105</v>
      </c>
      <c r="G28" s="231" t="s">
        <v>105</v>
      </c>
      <c r="H28" s="231" t="s">
        <v>105</v>
      </c>
      <c r="I28" s="231" t="s">
        <v>105</v>
      </c>
      <c r="J28" s="231" t="s">
        <v>105</v>
      </c>
      <c r="K28" s="231" t="s">
        <v>105</v>
      </c>
      <c r="L28" s="231" t="s">
        <v>105</v>
      </c>
      <c r="M28" s="232" t="s">
        <v>105</v>
      </c>
      <c r="O28" s="133">
        <v>12</v>
      </c>
      <c r="P28" s="157" t="str">
        <f t="shared" si="0"/>
        <v>tad</v>
      </c>
      <c r="Q28" s="158" t="str">
        <f t="shared" si="1"/>
        <v>tad</v>
      </c>
      <c r="R28" s="158" t="str">
        <f t="shared" si="2"/>
        <v>tad</v>
      </c>
      <c r="S28" s="158" t="str">
        <f t="shared" si="3"/>
        <v>tad</v>
      </c>
      <c r="T28" s="158" t="str">
        <f t="shared" si="4"/>
        <v>tad</v>
      </c>
      <c r="U28" s="158" t="str">
        <f t="shared" si="5"/>
        <v>tad</v>
      </c>
      <c r="V28" s="158" t="str">
        <f t="shared" si="6"/>
        <v>tad</v>
      </c>
      <c r="W28" s="158" t="str">
        <f t="shared" si="7"/>
        <v>tad</v>
      </c>
      <c r="X28" s="158" t="str">
        <f t="shared" si="8"/>
        <v>tad</v>
      </c>
      <c r="Y28" s="158" t="str">
        <f t="shared" si="9"/>
        <v>tad</v>
      </c>
      <c r="Z28" s="158" t="str">
        <f t="shared" si="11"/>
        <v>tad</v>
      </c>
      <c r="AA28" s="159" t="str">
        <f t="shared" si="10"/>
        <v>tad</v>
      </c>
      <c r="AC28" s="3"/>
      <c r="AG28" s="8"/>
    </row>
    <row r="29" spans="1:33" ht="15" customHeight="1" x14ac:dyDescent="0.2">
      <c r="A29" s="93">
        <v>12</v>
      </c>
      <c r="B29" s="230" t="s">
        <v>105</v>
      </c>
      <c r="C29" s="228" t="s">
        <v>105</v>
      </c>
      <c r="D29" s="228" t="s">
        <v>105</v>
      </c>
      <c r="E29" s="228" t="s">
        <v>105</v>
      </c>
      <c r="F29" s="228" t="s">
        <v>105</v>
      </c>
      <c r="G29" s="228" t="s">
        <v>105</v>
      </c>
      <c r="H29" s="228" t="s">
        <v>105</v>
      </c>
      <c r="I29" s="228" t="s">
        <v>105</v>
      </c>
      <c r="J29" s="228" t="s">
        <v>105</v>
      </c>
      <c r="K29" s="228" t="s">
        <v>105</v>
      </c>
      <c r="L29" s="228" t="s">
        <v>105</v>
      </c>
      <c r="M29" s="229" t="s">
        <v>105</v>
      </c>
      <c r="O29" s="133">
        <v>13</v>
      </c>
      <c r="P29" s="157" t="str">
        <f t="shared" si="0"/>
        <v>tad</v>
      </c>
      <c r="Q29" s="158" t="str">
        <f t="shared" si="1"/>
        <v>tad</v>
      </c>
      <c r="R29" s="158" t="str">
        <f t="shared" si="2"/>
        <v>tad</v>
      </c>
      <c r="S29" s="158" t="str">
        <f t="shared" si="3"/>
        <v>tad</v>
      </c>
      <c r="T29" s="158" t="str">
        <f t="shared" si="4"/>
        <v>tad</v>
      </c>
      <c r="U29" s="158" t="str">
        <f t="shared" si="5"/>
        <v>tad</v>
      </c>
      <c r="V29" s="158" t="str">
        <f t="shared" si="6"/>
        <v>tad</v>
      </c>
      <c r="W29" s="158" t="str">
        <f t="shared" si="7"/>
        <v>tad</v>
      </c>
      <c r="X29" s="158" t="str">
        <f t="shared" si="8"/>
        <v>tad</v>
      </c>
      <c r="Y29" s="158" t="str">
        <f t="shared" si="9"/>
        <v>tad</v>
      </c>
      <c r="Z29" s="158" t="str">
        <f t="shared" si="11"/>
        <v>tad</v>
      </c>
      <c r="AA29" s="159" t="str">
        <f t="shared" si="10"/>
        <v>tad</v>
      </c>
      <c r="AC29" s="3"/>
      <c r="AG29" s="8"/>
    </row>
    <row r="30" spans="1:33" ht="15" customHeight="1" x14ac:dyDescent="0.2">
      <c r="A30" s="93">
        <v>13</v>
      </c>
      <c r="B30" s="227" t="s">
        <v>105</v>
      </c>
      <c r="C30" s="228" t="s">
        <v>105</v>
      </c>
      <c r="D30" s="228" t="s">
        <v>105</v>
      </c>
      <c r="E30" s="228" t="s">
        <v>105</v>
      </c>
      <c r="F30" s="228" t="s">
        <v>105</v>
      </c>
      <c r="G30" s="228" t="s">
        <v>105</v>
      </c>
      <c r="H30" s="228" t="s">
        <v>105</v>
      </c>
      <c r="I30" s="228" t="s">
        <v>105</v>
      </c>
      <c r="J30" s="228" t="s">
        <v>105</v>
      </c>
      <c r="K30" s="228" t="s">
        <v>105</v>
      </c>
      <c r="L30" s="228" t="s">
        <v>105</v>
      </c>
      <c r="M30" s="229" t="s">
        <v>105</v>
      </c>
      <c r="O30" s="133">
        <v>14</v>
      </c>
      <c r="P30" s="157" t="str">
        <f t="shared" si="0"/>
        <v>tad</v>
      </c>
      <c r="Q30" s="158" t="str">
        <f t="shared" si="1"/>
        <v>tad</v>
      </c>
      <c r="R30" s="158" t="str">
        <f t="shared" si="2"/>
        <v>tad</v>
      </c>
      <c r="S30" s="158" t="str">
        <f t="shared" si="3"/>
        <v>tad</v>
      </c>
      <c r="T30" s="158" t="str">
        <f t="shared" si="4"/>
        <v>tad</v>
      </c>
      <c r="U30" s="158" t="str">
        <f t="shared" si="5"/>
        <v>tad</v>
      </c>
      <c r="V30" s="158" t="str">
        <f t="shared" si="6"/>
        <v>tad</v>
      </c>
      <c r="W30" s="158" t="str">
        <f t="shared" si="7"/>
        <v>tad</v>
      </c>
      <c r="X30" s="158" t="str">
        <f t="shared" si="8"/>
        <v>tad</v>
      </c>
      <c r="Y30" s="158" t="str">
        <f t="shared" si="9"/>
        <v>tad</v>
      </c>
      <c r="Z30" s="158" t="str">
        <f t="shared" si="11"/>
        <v>tad</v>
      </c>
      <c r="AA30" s="159" t="str">
        <f t="shared" si="10"/>
        <v>tad</v>
      </c>
      <c r="AC30" s="3"/>
      <c r="AG30" s="8"/>
    </row>
    <row r="31" spans="1:33" ht="15" customHeight="1" x14ac:dyDescent="0.2">
      <c r="A31" s="93">
        <v>14</v>
      </c>
      <c r="B31" s="227" t="s">
        <v>105</v>
      </c>
      <c r="C31" s="228" t="s">
        <v>105</v>
      </c>
      <c r="D31" s="228" t="s">
        <v>105</v>
      </c>
      <c r="E31" s="228" t="s">
        <v>105</v>
      </c>
      <c r="F31" s="228" t="s">
        <v>105</v>
      </c>
      <c r="G31" s="228" t="s">
        <v>105</v>
      </c>
      <c r="H31" s="228" t="s">
        <v>105</v>
      </c>
      <c r="I31" s="228" t="s">
        <v>105</v>
      </c>
      <c r="J31" s="228" t="s">
        <v>105</v>
      </c>
      <c r="K31" s="228" t="s">
        <v>105</v>
      </c>
      <c r="L31" s="228" t="s">
        <v>105</v>
      </c>
      <c r="M31" s="229" t="s">
        <v>105</v>
      </c>
      <c r="O31" s="133">
        <v>15</v>
      </c>
      <c r="P31" s="164" t="str">
        <f t="shared" si="0"/>
        <v>tad</v>
      </c>
      <c r="Q31" s="165" t="str">
        <f t="shared" si="1"/>
        <v>tad</v>
      </c>
      <c r="R31" s="165" t="str">
        <f t="shared" si="2"/>
        <v>tad</v>
      </c>
      <c r="S31" s="165" t="str">
        <f t="shared" si="3"/>
        <v>tad</v>
      </c>
      <c r="T31" s="165" t="str">
        <f t="shared" si="4"/>
        <v>tad</v>
      </c>
      <c r="U31" s="165" t="str">
        <f t="shared" si="5"/>
        <v>tad</v>
      </c>
      <c r="V31" s="165" t="str">
        <f t="shared" si="6"/>
        <v>tad</v>
      </c>
      <c r="W31" s="165" t="str">
        <f t="shared" si="7"/>
        <v>tad</v>
      </c>
      <c r="X31" s="165" t="str">
        <f t="shared" si="8"/>
        <v>tad</v>
      </c>
      <c r="Y31" s="165" t="str">
        <f t="shared" si="9"/>
        <v>tad</v>
      </c>
      <c r="Z31" s="165" t="str">
        <f t="shared" si="11"/>
        <v>tad</v>
      </c>
      <c r="AA31" s="166" t="str">
        <f t="shared" si="10"/>
        <v>tad</v>
      </c>
      <c r="AC31" s="3"/>
      <c r="AG31" s="8"/>
    </row>
    <row r="32" spans="1:33" ht="15" customHeight="1" x14ac:dyDescent="0.2">
      <c r="A32" s="93">
        <v>15</v>
      </c>
      <c r="B32" s="227" t="s">
        <v>105</v>
      </c>
      <c r="C32" s="234" t="s">
        <v>105</v>
      </c>
      <c r="D32" s="234" t="s">
        <v>105</v>
      </c>
      <c r="E32" s="234" t="s">
        <v>105</v>
      </c>
      <c r="F32" s="234" t="s">
        <v>105</v>
      </c>
      <c r="G32" s="234" t="s">
        <v>105</v>
      </c>
      <c r="H32" s="234" t="s">
        <v>105</v>
      </c>
      <c r="I32" s="234" t="s">
        <v>105</v>
      </c>
      <c r="J32" s="234" t="s">
        <v>105</v>
      </c>
      <c r="K32" s="234" t="s">
        <v>105</v>
      </c>
      <c r="L32" s="234" t="s">
        <v>105</v>
      </c>
      <c r="M32" s="235" t="s">
        <v>105</v>
      </c>
      <c r="O32" s="134">
        <v>16</v>
      </c>
      <c r="P32" s="160" t="str">
        <f t="shared" si="0"/>
        <v>tad</v>
      </c>
      <c r="Q32" s="161" t="str">
        <f t="shared" si="1"/>
        <v>tad</v>
      </c>
      <c r="R32" s="161" t="str">
        <f t="shared" si="2"/>
        <v>tad</v>
      </c>
      <c r="S32" s="161" t="str">
        <f t="shared" si="3"/>
        <v>tad</v>
      </c>
      <c r="T32" s="161" t="str">
        <f t="shared" si="4"/>
        <v>tad</v>
      </c>
      <c r="U32" s="161" t="str">
        <f t="shared" si="5"/>
        <v>tad</v>
      </c>
      <c r="V32" s="161" t="str">
        <f t="shared" si="6"/>
        <v>tad</v>
      </c>
      <c r="W32" s="161" t="str">
        <f t="shared" si="7"/>
        <v>tad</v>
      </c>
      <c r="X32" s="161" t="str">
        <f t="shared" si="8"/>
        <v>tad</v>
      </c>
      <c r="Y32" s="161" t="str">
        <f t="shared" si="9"/>
        <v>tad</v>
      </c>
      <c r="Z32" s="161" t="str">
        <f t="shared" si="11"/>
        <v>tad</v>
      </c>
      <c r="AA32" s="162" t="str">
        <f t="shared" si="10"/>
        <v>tad</v>
      </c>
      <c r="AC32" s="3"/>
      <c r="AG32" s="8"/>
    </row>
    <row r="33" spans="1:42" ht="15" customHeight="1" x14ac:dyDescent="0.2">
      <c r="A33" s="94">
        <v>16</v>
      </c>
      <c r="B33" s="227" t="s">
        <v>105</v>
      </c>
      <c r="C33" s="231" t="s">
        <v>105</v>
      </c>
      <c r="D33" s="231" t="s">
        <v>105</v>
      </c>
      <c r="E33" s="231" t="s">
        <v>105</v>
      </c>
      <c r="F33" s="231" t="s">
        <v>105</v>
      </c>
      <c r="G33" s="231" t="s">
        <v>105</v>
      </c>
      <c r="H33" s="231" t="s">
        <v>105</v>
      </c>
      <c r="I33" s="231" t="s">
        <v>105</v>
      </c>
      <c r="J33" s="231" t="s">
        <v>105</v>
      </c>
      <c r="K33" s="231" t="s">
        <v>105</v>
      </c>
      <c r="L33" s="231" t="s">
        <v>105</v>
      </c>
      <c r="M33" s="232" t="s">
        <v>105</v>
      </c>
      <c r="O33" s="133">
        <v>17</v>
      </c>
      <c r="P33" s="157" t="str">
        <f t="shared" si="0"/>
        <v>tad</v>
      </c>
      <c r="Q33" s="158" t="str">
        <f t="shared" si="1"/>
        <v>tad</v>
      </c>
      <c r="R33" s="158" t="str">
        <f t="shared" si="2"/>
        <v>tad</v>
      </c>
      <c r="S33" s="158" t="str">
        <f t="shared" si="3"/>
        <v>tad</v>
      </c>
      <c r="T33" s="158" t="str">
        <f t="shared" si="4"/>
        <v>tad</v>
      </c>
      <c r="U33" s="158" t="str">
        <f t="shared" si="5"/>
        <v>tad</v>
      </c>
      <c r="V33" s="158" t="str">
        <f t="shared" si="6"/>
        <v>tad</v>
      </c>
      <c r="W33" s="158" t="str">
        <f t="shared" si="7"/>
        <v>tad</v>
      </c>
      <c r="X33" s="158" t="str">
        <f t="shared" si="8"/>
        <v>tad</v>
      </c>
      <c r="Y33" s="158" t="str">
        <f t="shared" si="9"/>
        <v>tad</v>
      </c>
      <c r="Z33" s="158" t="str">
        <f t="shared" si="11"/>
        <v>tad</v>
      </c>
      <c r="AA33" s="159" t="str">
        <f t="shared" si="10"/>
        <v>tad</v>
      </c>
      <c r="AC33" s="3"/>
      <c r="AG33" s="8"/>
    </row>
    <row r="34" spans="1:42" ht="15" customHeight="1" x14ac:dyDescent="0.2">
      <c r="A34" s="93">
        <v>17</v>
      </c>
      <c r="B34" s="230" t="s">
        <v>105</v>
      </c>
      <c r="C34" s="228" t="s">
        <v>105</v>
      </c>
      <c r="D34" s="228" t="s">
        <v>105</v>
      </c>
      <c r="E34" s="228" t="s">
        <v>105</v>
      </c>
      <c r="F34" s="228" t="s">
        <v>105</v>
      </c>
      <c r="G34" s="228" t="s">
        <v>105</v>
      </c>
      <c r="H34" s="228" t="s">
        <v>105</v>
      </c>
      <c r="I34" s="228" t="s">
        <v>105</v>
      </c>
      <c r="J34" s="228" t="s">
        <v>105</v>
      </c>
      <c r="K34" s="228" t="s">
        <v>105</v>
      </c>
      <c r="L34" s="228" t="s">
        <v>105</v>
      </c>
      <c r="M34" s="229" t="s">
        <v>105</v>
      </c>
      <c r="O34" s="133">
        <v>18</v>
      </c>
      <c r="P34" s="157" t="str">
        <f t="shared" si="0"/>
        <v>tad</v>
      </c>
      <c r="Q34" s="158" t="str">
        <f t="shared" si="1"/>
        <v>tad</v>
      </c>
      <c r="R34" s="158" t="str">
        <f t="shared" si="2"/>
        <v>tad</v>
      </c>
      <c r="S34" s="158" t="str">
        <f t="shared" si="3"/>
        <v>tad</v>
      </c>
      <c r="T34" s="158" t="str">
        <f t="shared" si="4"/>
        <v>tad</v>
      </c>
      <c r="U34" s="158" t="str">
        <f t="shared" si="5"/>
        <v>tad</v>
      </c>
      <c r="V34" s="158" t="str">
        <f t="shared" si="6"/>
        <v>tad</v>
      </c>
      <c r="W34" s="158" t="str">
        <f t="shared" si="7"/>
        <v>tad</v>
      </c>
      <c r="X34" s="158" t="str">
        <f t="shared" si="8"/>
        <v>tad</v>
      </c>
      <c r="Y34" s="158" t="str">
        <f t="shared" si="9"/>
        <v>tad</v>
      </c>
      <c r="Z34" s="158" t="str">
        <f t="shared" si="11"/>
        <v>tad</v>
      </c>
      <c r="AA34" s="159" t="str">
        <f t="shared" si="10"/>
        <v>tad</v>
      </c>
      <c r="AC34" s="3"/>
      <c r="AG34" s="8"/>
    </row>
    <row r="35" spans="1:42" ht="15" customHeight="1" x14ac:dyDescent="0.2">
      <c r="A35" s="93">
        <v>18</v>
      </c>
      <c r="B35" s="227" t="s">
        <v>105</v>
      </c>
      <c r="C35" s="228" t="s">
        <v>105</v>
      </c>
      <c r="D35" s="228" t="s">
        <v>105</v>
      </c>
      <c r="E35" s="228" t="s">
        <v>105</v>
      </c>
      <c r="F35" s="228" t="s">
        <v>105</v>
      </c>
      <c r="G35" s="228" t="s">
        <v>105</v>
      </c>
      <c r="H35" s="228" t="s">
        <v>105</v>
      </c>
      <c r="I35" s="228" t="s">
        <v>105</v>
      </c>
      <c r="J35" s="228" t="s">
        <v>105</v>
      </c>
      <c r="K35" s="228" t="s">
        <v>105</v>
      </c>
      <c r="L35" s="228" t="s">
        <v>105</v>
      </c>
      <c r="M35" s="229" t="s">
        <v>105</v>
      </c>
      <c r="O35" s="133">
        <v>19</v>
      </c>
      <c r="P35" s="157" t="str">
        <f t="shared" si="0"/>
        <v>tad</v>
      </c>
      <c r="Q35" s="158" t="str">
        <f t="shared" si="1"/>
        <v>tad</v>
      </c>
      <c r="R35" s="158" t="str">
        <f t="shared" si="2"/>
        <v>tad</v>
      </c>
      <c r="S35" s="158" t="str">
        <f t="shared" si="3"/>
        <v>tad</v>
      </c>
      <c r="T35" s="158" t="str">
        <f t="shared" si="4"/>
        <v>tad</v>
      </c>
      <c r="U35" s="158" t="str">
        <f t="shared" si="5"/>
        <v>tad</v>
      </c>
      <c r="V35" s="158" t="str">
        <f t="shared" si="6"/>
        <v>tad</v>
      </c>
      <c r="W35" s="158" t="str">
        <f t="shared" si="7"/>
        <v>tad</v>
      </c>
      <c r="X35" s="158" t="str">
        <f t="shared" si="8"/>
        <v>tad</v>
      </c>
      <c r="Y35" s="158" t="str">
        <f t="shared" si="9"/>
        <v>tad</v>
      </c>
      <c r="Z35" s="158" t="str">
        <f t="shared" si="11"/>
        <v>tad</v>
      </c>
      <c r="AA35" s="159" t="str">
        <f t="shared" si="10"/>
        <v>tad</v>
      </c>
      <c r="AC35" s="3"/>
      <c r="AG35" s="8"/>
    </row>
    <row r="36" spans="1:42" ht="15" customHeight="1" x14ac:dyDescent="0.2">
      <c r="A36" s="93">
        <v>19</v>
      </c>
      <c r="B36" s="227" t="s">
        <v>105</v>
      </c>
      <c r="C36" s="228" t="s">
        <v>105</v>
      </c>
      <c r="D36" s="228" t="s">
        <v>105</v>
      </c>
      <c r="E36" s="228" t="s">
        <v>105</v>
      </c>
      <c r="F36" s="228" t="s">
        <v>105</v>
      </c>
      <c r="G36" s="228" t="s">
        <v>105</v>
      </c>
      <c r="H36" s="228" t="s">
        <v>105</v>
      </c>
      <c r="I36" s="228" t="s">
        <v>105</v>
      </c>
      <c r="J36" s="228" t="s">
        <v>105</v>
      </c>
      <c r="K36" s="228" t="s">
        <v>105</v>
      </c>
      <c r="L36" s="228" t="s">
        <v>105</v>
      </c>
      <c r="M36" s="229" t="s">
        <v>105</v>
      </c>
      <c r="O36" s="133">
        <v>20</v>
      </c>
      <c r="P36" s="164" t="str">
        <f t="shared" si="0"/>
        <v>tad</v>
      </c>
      <c r="Q36" s="165" t="str">
        <f t="shared" si="1"/>
        <v>tad</v>
      </c>
      <c r="R36" s="165" t="str">
        <f t="shared" si="2"/>
        <v>tad</v>
      </c>
      <c r="S36" s="165" t="str">
        <f t="shared" si="3"/>
        <v>tad</v>
      </c>
      <c r="T36" s="165" t="str">
        <f t="shared" si="4"/>
        <v>tad</v>
      </c>
      <c r="U36" s="165" t="str">
        <f t="shared" si="5"/>
        <v>tad</v>
      </c>
      <c r="V36" s="165" t="str">
        <f t="shared" si="6"/>
        <v>tad</v>
      </c>
      <c r="W36" s="165" t="str">
        <f t="shared" si="7"/>
        <v>tad</v>
      </c>
      <c r="X36" s="165" t="str">
        <f t="shared" si="8"/>
        <v>tad</v>
      </c>
      <c r="Y36" s="165" t="str">
        <f t="shared" si="9"/>
        <v>tad</v>
      </c>
      <c r="Z36" s="165" t="str">
        <f t="shared" si="11"/>
        <v>tad</v>
      </c>
      <c r="AA36" s="166" t="str">
        <f t="shared" si="10"/>
        <v>tad</v>
      </c>
      <c r="AC36" s="3"/>
      <c r="AG36" s="8"/>
    </row>
    <row r="37" spans="1:42" ht="15" customHeight="1" x14ac:dyDescent="0.2">
      <c r="A37" s="93">
        <v>20</v>
      </c>
      <c r="B37" s="227" t="s">
        <v>105</v>
      </c>
      <c r="C37" s="234" t="s">
        <v>105</v>
      </c>
      <c r="D37" s="234" t="s">
        <v>105</v>
      </c>
      <c r="E37" s="234" t="s">
        <v>105</v>
      </c>
      <c r="F37" s="234" t="s">
        <v>105</v>
      </c>
      <c r="G37" s="234" t="s">
        <v>105</v>
      </c>
      <c r="H37" s="234" t="s">
        <v>105</v>
      </c>
      <c r="I37" s="234" t="s">
        <v>105</v>
      </c>
      <c r="J37" s="234" t="s">
        <v>105</v>
      </c>
      <c r="K37" s="234" t="s">
        <v>105</v>
      </c>
      <c r="L37" s="234" t="s">
        <v>105</v>
      </c>
      <c r="M37" s="235" t="s">
        <v>105</v>
      </c>
      <c r="O37" s="134">
        <v>21</v>
      </c>
      <c r="P37" s="160" t="str">
        <f t="shared" si="0"/>
        <v>tad</v>
      </c>
      <c r="Q37" s="161" t="str">
        <f t="shared" si="1"/>
        <v>tad</v>
      </c>
      <c r="R37" s="161" t="str">
        <f t="shared" si="2"/>
        <v>tad</v>
      </c>
      <c r="S37" s="161" t="str">
        <f t="shared" si="3"/>
        <v>tad</v>
      </c>
      <c r="T37" s="161" t="str">
        <f t="shared" si="4"/>
        <v>tad</v>
      </c>
      <c r="U37" s="161" t="str">
        <f t="shared" si="5"/>
        <v>tad</v>
      </c>
      <c r="V37" s="161" t="str">
        <f t="shared" si="6"/>
        <v>tad</v>
      </c>
      <c r="W37" s="161" t="str">
        <f t="shared" si="7"/>
        <v>tad</v>
      </c>
      <c r="X37" s="161" t="str">
        <f t="shared" si="8"/>
        <v>tad</v>
      </c>
      <c r="Y37" s="161" t="str">
        <f t="shared" si="9"/>
        <v>tad</v>
      </c>
      <c r="Z37" s="161" t="str">
        <f t="shared" si="11"/>
        <v>tad</v>
      </c>
      <c r="AA37" s="162" t="str">
        <f t="shared" si="10"/>
        <v>tad</v>
      </c>
      <c r="AC37" s="3"/>
      <c r="AG37" s="8"/>
    </row>
    <row r="38" spans="1:42" ht="15" customHeight="1" x14ac:dyDescent="0.2">
      <c r="A38" s="94">
        <v>21</v>
      </c>
      <c r="B38" s="227" t="s">
        <v>105</v>
      </c>
      <c r="C38" s="231" t="s">
        <v>105</v>
      </c>
      <c r="D38" s="231" t="s">
        <v>105</v>
      </c>
      <c r="E38" s="231" t="s">
        <v>105</v>
      </c>
      <c r="F38" s="231" t="s">
        <v>105</v>
      </c>
      <c r="G38" s="231" t="s">
        <v>105</v>
      </c>
      <c r="H38" s="231" t="s">
        <v>105</v>
      </c>
      <c r="I38" s="231" t="s">
        <v>105</v>
      </c>
      <c r="J38" s="231" t="s">
        <v>105</v>
      </c>
      <c r="K38" s="231" t="s">
        <v>105</v>
      </c>
      <c r="L38" s="231" t="s">
        <v>105</v>
      </c>
      <c r="M38" s="232" t="s">
        <v>105</v>
      </c>
      <c r="O38" s="133">
        <v>22</v>
      </c>
      <c r="P38" s="157" t="str">
        <f t="shared" si="0"/>
        <v>tad</v>
      </c>
      <c r="Q38" s="158" t="str">
        <f t="shared" si="1"/>
        <v>tad</v>
      </c>
      <c r="R38" s="158" t="str">
        <f t="shared" si="2"/>
        <v>tad</v>
      </c>
      <c r="S38" s="158" t="str">
        <f t="shared" si="3"/>
        <v>tad</v>
      </c>
      <c r="T38" s="158" t="str">
        <f t="shared" si="4"/>
        <v>tad</v>
      </c>
      <c r="U38" s="158" t="str">
        <f t="shared" si="5"/>
        <v>tad</v>
      </c>
      <c r="V38" s="158" t="str">
        <f t="shared" si="6"/>
        <v>tad</v>
      </c>
      <c r="W38" s="158" t="str">
        <f t="shared" si="7"/>
        <v>tad</v>
      </c>
      <c r="X38" s="158" t="str">
        <f t="shared" si="8"/>
        <v>tad</v>
      </c>
      <c r="Y38" s="158" t="str">
        <f t="shared" si="9"/>
        <v>tad</v>
      </c>
      <c r="Z38" s="158" t="str">
        <f t="shared" si="11"/>
        <v>tad</v>
      </c>
      <c r="AA38" s="159" t="str">
        <f t="shared" si="10"/>
        <v>tad</v>
      </c>
      <c r="AC38" s="3"/>
      <c r="AG38" s="8"/>
    </row>
    <row r="39" spans="1:42" ht="15" customHeight="1" x14ac:dyDescent="0.2">
      <c r="A39" s="93">
        <v>22</v>
      </c>
      <c r="B39" s="230" t="s">
        <v>105</v>
      </c>
      <c r="C39" s="228" t="s">
        <v>105</v>
      </c>
      <c r="D39" s="228" t="s">
        <v>105</v>
      </c>
      <c r="E39" s="228" t="s">
        <v>105</v>
      </c>
      <c r="F39" s="228" t="s">
        <v>105</v>
      </c>
      <c r="G39" s="228" t="s">
        <v>105</v>
      </c>
      <c r="H39" s="228" t="s">
        <v>105</v>
      </c>
      <c r="I39" s="228" t="s">
        <v>105</v>
      </c>
      <c r="J39" s="228" t="s">
        <v>105</v>
      </c>
      <c r="K39" s="228" t="s">
        <v>105</v>
      </c>
      <c r="L39" s="228" t="s">
        <v>105</v>
      </c>
      <c r="M39" s="229" t="s">
        <v>105</v>
      </c>
      <c r="O39" s="133">
        <v>23</v>
      </c>
      <c r="P39" s="157" t="str">
        <f t="shared" si="0"/>
        <v>tad</v>
      </c>
      <c r="Q39" s="158" t="str">
        <f t="shared" si="1"/>
        <v>tad</v>
      </c>
      <c r="R39" s="158" t="str">
        <f t="shared" si="2"/>
        <v>tad</v>
      </c>
      <c r="S39" s="158" t="str">
        <f t="shared" si="3"/>
        <v>tad</v>
      </c>
      <c r="T39" s="158" t="str">
        <f t="shared" si="4"/>
        <v>tad</v>
      </c>
      <c r="U39" s="158" t="str">
        <f t="shared" si="5"/>
        <v>tad</v>
      </c>
      <c r="V39" s="158" t="str">
        <f t="shared" si="6"/>
        <v>tad</v>
      </c>
      <c r="W39" s="158" t="str">
        <f t="shared" si="7"/>
        <v>tad</v>
      </c>
      <c r="X39" s="158" t="str">
        <f t="shared" si="8"/>
        <v>tad</v>
      </c>
      <c r="Y39" s="158" t="str">
        <f t="shared" si="9"/>
        <v>tad</v>
      </c>
      <c r="Z39" s="158" t="str">
        <f t="shared" si="11"/>
        <v>tad</v>
      </c>
      <c r="AA39" s="159" t="str">
        <f t="shared" si="10"/>
        <v>tad</v>
      </c>
      <c r="AC39" s="3"/>
      <c r="AG39" s="8"/>
    </row>
    <row r="40" spans="1:42" ht="15" customHeight="1" x14ac:dyDescent="0.2">
      <c r="A40" s="93">
        <v>23</v>
      </c>
      <c r="B40" s="227" t="s">
        <v>105</v>
      </c>
      <c r="C40" s="228" t="s">
        <v>105</v>
      </c>
      <c r="D40" s="228" t="s">
        <v>105</v>
      </c>
      <c r="E40" s="228" t="s">
        <v>105</v>
      </c>
      <c r="F40" s="228" t="s">
        <v>105</v>
      </c>
      <c r="G40" s="228" t="s">
        <v>105</v>
      </c>
      <c r="H40" s="228" t="s">
        <v>105</v>
      </c>
      <c r="I40" s="228" t="s">
        <v>105</v>
      </c>
      <c r="J40" s="228" t="s">
        <v>105</v>
      </c>
      <c r="K40" s="228" t="s">
        <v>105</v>
      </c>
      <c r="L40" s="228" t="s">
        <v>105</v>
      </c>
      <c r="M40" s="229" t="s">
        <v>105</v>
      </c>
      <c r="O40" s="133">
        <v>24</v>
      </c>
      <c r="P40" s="157" t="str">
        <f t="shared" si="0"/>
        <v>tad</v>
      </c>
      <c r="Q40" s="158" t="str">
        <f t="shared" si="1"/>
        <v>tad</v>
      </c>
      <c r="R40" s="158" t="str">
        <f t="shared" si="2"/>
        <v>tad</v>
      </c>
      <c r="S40" s="158" t="str">
        <f t="shared" si="3"/>
        <v>tad</v>
      </c>
      <c r="T40" s="158" t="str">
        <f t="shared" si="4"/>
        <v>tad</v>
      </c>
      <c r="U40" s="158" t="str">
        <f t="shared" si="5"/>
        <v>tad</v>
      </c>
      <c r="V40" s="158" t="str">
        <f t="shared" si="6"/>
        <v>tad</v>
      </c>
      <c r="W40" s="158" t="str">
        <f t="shared" si="7"/>
        <v>tad</v>
      </c>
      <c r="X40" s="158" t="str">
        <f t="shared" si="8"/>
        <v>tad</v>
      </c>
      <c r="Y40" s="158" t="str">
        <f t="shared" si="9"/>
        <v>tad</v>
      </c>
      <c r="Z40" s="158" t="str">
        <f t="shared" si="11"/>
        <v>tad</v>
      </c>
      <c r="AA40" s="159" t="str">
        <f t="shared" si="10"/>
        <v>tad</v>
      </c>
      <c r="AC40" s="3"/>
      <c r="AG40" s="8"/>
    </row>
    <row r="41" spans="1:42" ht="15" customHeight="1" x14ac:dyDescent="0.2">
      <c r="A41" s="93">
        <v>24</v>
      </c>
      <c r="B41" s="227" t="s">
        <v>105</v>
      </c>
      <c r="C41" s="228" t="s">
        <v>105</v>
      </c>
      <c r="D41" s="228" t="s">
        <v>105</v>
      </c>
      <c r="E41" s="228" t="s">
        <v>105</v>
      </c>
      <c r="F41" s="228" t="s">
        <v>105</v>
      </c>
      <c r="G41" s="228" t="s">
        <v>105</v>
      </c>
      <c r="H41" s="228" t="s">
        <v>105</v>
      </c>
      <c r="I41" s="228" t="s">
        <v>105</v>
      </c>
      <c r="J41" s="228" t="s">
        <v>105</v>
      </c>
      <c r="K41" s="228" t="s">
        <v>105</v>
      </c>
      <c r="L41" s="228" t="s">
        <v>105</v>
      </c>
      <c r="M41" s="229" t="s">
        <v>105</v>
      </c>
      <c r="O41" s="133">
        <v>25</v>
      </c>
      <c r="P41" s="164" t="str">
        <f t="shared" si="0"/>
        <v>tad</v>
      </c>
      <c r="Q41" s="165" t="str">
        <f t="shared" si="1"/>
        <v>tad</v>
      </c>
      <c r="R41" s="165" t="str">
        <f t="shared" si="2"/>
        <v>tad</v>
      </c>
      <c r="S41" s="165" t="str">
        <f t="shared" si="3"/>
        <v>tad</v>
      </c>
      <c r="T41" s="165" t="str">
        <f t="shared" si="4"/>
        <v>tad</v>
      </c>
      <c r="U41" s="165" t="str">
        <f t="shared" si="5"/>
        <v>tad</v>
      </c>
      <c r="V41" s="165" t="str">
        <f t="shared" si="6"/>
        <v>tad</v>
      </c>
      <c r="W41" s="165" t="str">
        <f t="shared" si="7"/>
        <v>tad</v>
      </c>
      <c r="X41" s="165" t="str">
        <f t="shared" si="8"/>
        <v>tad</v>
      </c>
      <c r="Y41" s="165" t="str">
        <f t="shared" si="9"/>
        <v>tad</v>
      </c>
      <c r="Z41" s="165" t="str">
        <f t="shared" si="11"/>
        <v>tad</v>
      </c>
      <c r="AA41" s="166" t="str">
        <f t="shared" si="10"/>
        <v>tad</v>
      </c>
      <c r="AC41" s="3"/>
      <c r="AG41" s="8"/>
    </row>
    <row r="42" spans="1:42" ht="15" customHeight="1" x14ac:dyDescent="0.2">
      <c r="A42" s="93">
        <v>25</v>
      </c>
      <c r="B42" s="227" t="s">
        <v>105</v>
      </c>
      <c r="C42" s="234" t="s">
        <v>105</v>
      </c>
      <c r="D42" s="234" t="s">
        <v>105</v>
      </c>
      <c r="E42" s="234" t="s">
        <v>105</v>
      </c>
      <c r="F42" s="234" t="s">
        <v>105</v>
      </c>
      <c r="G42" s="234" t="s">
        <v>105</v>
      </c>
      <c r="H42" s="234" t="s">
        <v>105</v>
      </c>
      <c r="I42" s="234" t="s">
        <v>105</v>
      </c>
      <c r="J42" s="234" t="s">
        <v>105</v>
      </c>
      <c r="K42" s="234" t="s">
        <v>105</v>
      </c>
      <c r="L42" s="234" t="s">
        <v>105</v>
      </c>
      <c r="M42" s="235" t="s">
        <v>105</v>
      </c>
      <c r="O42" s="134">
        <v>26</v>
      </c>
      <c r="P42" s="160" t="str">
        <f t="shared" ref="P42:Q44" si="12">IF(B43="tad","tad",IF(B43&lt;$F$11,$H$11*(B43-$J$11)^$L$11,$H$12*(B43-$J$12)^$L$12))</f>
        <v>tad</v>
      </c>
      <c r="Q42" s="161" t="str">
        <f t="shared" si="12"/>
        <v>tad</v>
      </c>
      <c r="R42" s="161" t="str">
        <f t="shared" ref="R42:R47" si="13">IF(D43="tad","tad",IF(D43&lt;$F$11,$H$11*(D43-$J$11)^$L$11,$H$12*(D43-$J$12)^$L$12))</f>
        <v>tad</v>
      </c>
      <c r="S42" s="161" t="str">
        <f>IF(E43="tad","tad",IF(E43&lt;$F$11,$H$11*(E43-$J$11)^$L$11,$H$12*(E43-$J$12)^$L$12))</f>
        <v>tad</v>
      </c>
      <c r="T42" s="161" t="str">
        <f t="shared" ref="T42:T47" si="14">IF(F43="tad","tad",IF(F43&lt;$F$11,$H$11*(F43-$J$11)^$L$11,$H$12*(F43-$J$12)^$L$12))</f>
        <v>tad</v>
      </c>
      <c r="U42" s="161" t="str">
        <f t="shared" ref="U42:V46" si="15">IF(G43="tad","tad",IF(G43&lt;$F$11,$H$11*(G43-$J$11)^$L$11,$H$12*(G43-$J$12)^$L$12))</f>
        <v>tad</v>
      </c>
      <c r="V42" s="161" t="str">
        <f t="shared" si="15"/>
        <v>tad</v>
      </c>
      <c r="W42" s="161" t="str">
        <f t="shared" ref="W42:W47" si="16">IF(I43="tad","tad",IF(I43&lt;$F$11,$H$11*(I43-$J$11)^$L$11,$H$12*(I43-$J$12)^$L$12))</f>
        <v>tad</v>
      </c>
      <c r="X42" s="161" t="str">
        <f>IF(J43="tad","tad",IF(J43&lt;$F$11,$H$11*(J43-$J$11)^$L$11,$H$12*(J43-$J$12)^$L$12))</f>
        <v>tad</v>
      </c>
      <c r="Y42" s="161" t="str">
        <f t="shared" ref="Y42:Y47" si="17">IF(K43="tad","tad",IF(K43&lt;$F$11,$H$11*(K43-$J$11)^$L$11,$H$12*(K43-$J$12)^$L$12))</f>
        <v>tad</v>
      </c>
      <c r="Z42" s="161" t="str">
        <f t="shared" si="11"/>
        <v>tad</v>
      </c>
      <c r="AA42" s="162" t="str">
        <f t="shared" ref="AA42:AA47" si="18">IF(M43="tad","tad",IF(M43&lt;$F$11,$H$11*(M43-$J$11)^$L$11,$H$12*(M43-$J$12)^$L$12))</f>
        <v>tad</v>
      </c>
      <c r="AC42" s="3"/>
      <c r="AG42" s="8"/>
    </row>
    <row r="43" spans="1:42" ht="15" customHeight="1" x14ac:dyDescent="0.2">
      <c r="A43" s="94">
        <v>26</v>
      </c>
      <c r="B43" s="227" t="s">
        <v>105</v>
      </c>
      <c r="C43" s="231" t="s">
        <v>105</v>
      </c>
      <c r="D43" s="231" t="s">
        <v>105</v>
      </c>
      <c r="E43" s="231" t="s">
        <v>105</v>
      </c>
      <c r="F43" s="231" t="s">
        <v>105</v>
      </c>
      <c r="G43" s="231" t="s">
        <v>105</v>
      </c>
      <c r="H43" s="231" t="s">
        <v>105</v>
      </c>
      <c r="I43" s="231" t="s">
        <v>105</v>
      </c>
      <c r="J43" s="231" t="s">
        <v>105</v>
      </c>
      <c r="K43" s="231" t="s">
        <v>105</v>
      </c>
      <c r="L43" s="231" t="s">
        <v>105</v>
      </c>
      <c r="M43" s="232" t="s">
        <v>105</v>
      </c>
      <c r="O43" s="133">
        <v>27</v>
      </c>
      <c r="P43" s="157" t="str">
        <f t="shared" si="12"/>
        <v>tad</v>
      </c>
      <c r="Q43" s="158" t="str">
        <f t="shared" si="12"/>
        <v>tad</v>
      </c>
      <c r="R43" s="158" t="str">
        <f t="shared" si="13"/>
        <v>tad</v>
      </c>
      <c r="S43" s="158" t="str">
        <f>IF(E44="tad","tad",IF(E44&lt;$F$11,$H$11*(E44-$J$11)^$L$11,$H$12*(E44-$J$12)^$L$12))</f>
        <v>tad</v>
      </c>
      <c r="T43" s="158" t="str">
        <f t="shared" si="14"/>
        <v>tad</v>
      </c>
      <c r="U43" s="158" t="str">
        <f t="shared" si="15"/>
        <v>tad</v>
      </c>
      <c r="V43" s="158" t="str">
        <f t="shared" si="15"/>
        <v>tad</v>
      </c>
      <c r="W43" s="158" t="str">
        <f t="shared" si="16"/>
        <v>tad</v>
      </c>
      <c r="X43" s="158" t="str">
        <f>IF(J44="tad","tad",IF(J44&lt;$F$11,$H$11*(J44-$J$11)^$L$11,$H$12*(J44-$J$12)^$L$12))</f>
        <v>tad</v>
      </c>
      <c r="Y43" s="158" t="str">
        <f t="shared" si="17"/>
        <v>tad</v>
      </c>
      <c r="Z43" s="158" t="str">
        <f t="shared" si="11"/>
        <v>tad</v>
      </c>
      <c r="AA43" s="159" t="str">
        <f t="shared" si="18"/>
        <v>tad</v>
      </c>
      <c r="AC43" s="3"/>
      <c r="AG43" s="8"/>
    </row>
    <row r="44" spans="1:42" ht="15" customHeight="1" x14ac:dyDescent="0.2">
      <c r="A44" s="93">
        <v>27</v>
      </c>
      <c r="B44" s="230" t="s">
        <v>105</v>
      </c>
      <c r="C44" s="228" t="s">
        <v>105</v>
      </c>
      <c r="D44" s="228" t="s">
        <v>105</v>
      </c>
      <c r="E44" s="228" t="s">
        <v>105</v>
      </c>
      <c r="F44" s="228" t="s">
        <v>105</v>
      </c>
      <c r="G44" s="228" t="s">
        <v>105</v>
      </c>
      <c r="H44" s="228" t="s">
        <v>105</v>
      </c>
      <c r="I44" s="228" t="s">
        <v>105</v>
      </c>
      <c r="J44" s="228" t="s">
        <v>105</v>
      </c>
      <c r="K44" s="228" t="s">
        <v>105</v>
      </c>
      <c r="L44" s="228" t="s">
        <v>105</v>
      </c>
      <c r="M44" s="229" t="s">
        <v>105</v>
      </c>
      <c r="O44" s="133">
        <v>28</v>
      </c>
      <c r="P44" s="157" t="str">
        <f t="shared" si="12"/>
        <v>tad</v>
      </c>
      <c r="Q44" s="158" t="str">
        <f t="shared" si="12"/>
        <v>tad</v>
      </c>
      <c r="R44" s="158" t="str">
        <f t="shared" si="13"/>
        <v>tad</v>
      </c>
      <c r="S44" s="158" t="str">
        <f>IF(E45="tad","tad",IF(E45&lt;$F$11,$H$11*(E45-$J$11)^$L$11,$H$12*(E45-$J$12)^$L$12))</f>
        <v>tad</v>
      </c>
      <c r="T44" s="158" t="str">
        <f t="shared" si="14"/>
        <v>tad</v>
      </c>
      <c r="U44" s="158" t="str">
        <f t="shared" si="15"/>
        <v>tad</v>
      </c>
      <c r="V44" s="158" t="str">
        <f t="shared" si="15"/>
        <v>tad</v>
      </c>
      <c r="W44" s="158" t="str">
        <f t="shared" si="16"/>
        <v>tad</v>
      </c>
      <c r="X44" s="158" t="str">
        <f>IF(J45="tad","tad",IF(J45&lt;$F$11,$H$11*(J45-$J$11)^$L$11,$H$12*(J45-$J$12)^$L$12))</f>
        <v>tad</v>
      </c>
      <c r="Y44" s="158" t="str">
        <f t="shared" si="17"/>
        <v>tad</v>
      </c>
      <c r="Z44" s="158" t="str">
        <f t="shared" si="11"/>
        <v>tad</v>
      </c>
      <c r="AA44" s="159" t="str">
        <f t="shared" si="18"/>
        <v>tad</v>
      </c>
      <c r="AC44" s="3"/>
      <c r="AG44" s="8"/>
    </row>
    <row r="45" spans="1:42" ht="15" customHeight="1" x14ac:dyDescent="0.2">
      <c r="A45" s="93">
        <v>28</v>
      </c>
      <c r="B45" s="227" t="s">
        <v>105</v>
      </c>
      <c r="C45" s="228" t="s">
        <v>105</v>
      </c>
      <c r="D45" s="228" t="s">
        <v>105</v>
      </c>
      <c r="E45" s="228" t="s">
        <v>105</v>
      </c>
      <c r="F45" s="228" t="s">
        <v>105</v>
      </c>
      <c r="G45" s="228" t="s">
        <v>105</v>
      </c>
      <c r="H45" s="228" t="s">
        <v>105</v>
      </c>
      <c r="I45" s="228" t="s">
        <v>105</v>
      </c>
      <c r="J45" s="228" t="s">
        <v>105</v>
      </c>
      <c r="K45" s="228" t="s">
        <v>105</v>
      </c>
      <c r="L45" s="228" t="s">
        <v>105</v>
      </c>
      <c r="M45" s="229" t="s">
        <v>105</v>
      </c>
      <c r="O45" s="133">
        <v>29</v>
      </c>
      <c r="P45" s="157" t="str">
        <f>IF(B46="tad","tad",IF(B46&lt;$F$11,$H$11*(B46-$J$11)^$L$11,$H$12*(B46-$J$12)^$L$12))</f>
        <v>tad</v>
      </c>
      <c r="Q45" s="163"/>
      <c r="R45" s="158" t="str">
        <f t="shared" si="13"/>
        <v>tad</v>
      </c>
      <c r="S45" s="158" t="str">
        <f>IF(E46="tad","tad",IF(E46&lt;$F$11,$H$11*(E46-$J$11)^$L$11,$H$12*(E46-$J$12)^$L$12))</f>
        <v>tad</v>
      </c>
      <c r="T45" s="158" t="str">
        <f t="shared" si="14"/>
        <v>tad</v>
      </c>
      <c r="U45" s="158" t="str">
        <f t="shared" si="15"/>
        <v>tad</v>
      </c>
      <c r="V45" s="158" t="str">
        <f t="shared" si="15"/>
        <v>tad</v>
      </c>
      <c r="W45" s="158" t="str">
        <f t="shared" si="16"/>
        <v>tad</v>
      </c>
      <c r="X45" s="158" t="str">
        <f>IF(J46="tad","tad",IF(J46&lt;$F$11,$H$11*(J46-$J$11)^$L$11,$H$12*(J46-$J$12)^$L$12))</f>
        <v>tad</v>
      </c>
      <c r="Y45" s="158" t="str">
        <f t="shared" si="17"/>
        <v>tad</v>
      </c>
      <c r="Z45" s="158" t="str">
        <f t="shared" si="11"/>
        <v>tad</v>
      </c>
      <c r="AA45" s="159" t="str">
        <f t="shared" si="18"/>
        <v>tad</v>
      </c>
      <c r="AC45" s="3"/>
      <c r="AG45" s="2"/>
    </row>
    <row r="46" spans="1:42" ht="15" customHeight="1" x14ac:dyDescent="0.2">
      <c r="A46" s="93">
        <v>29</v>
      </c>
      <c r="B46" s="227" t="s">
        <v>105</v>
      </c>
      <c r="C46" s="236"/>
      <c r="D46" s="228" t="s">
        <v>105</v>
      </c>
      <c r="E46" s="228" t="s">
        <v>105</v>
      </c>
      <c r="F46" s="228" t="s">
        <v>105</v>
      </c>
      <c r="G46" s="228" t="s">
        <v>105</v>
      </c>
      <c r="H46" s="228" t="s">
        <v>105</v>
      </c>
      <c r="I46" s="228" t="s">
        <v>105</v>
      </c>
      <c r="J46" s="228" t="s">
        <v>105</v>
      </c>
      <c r="K46" s="228" t="s">
        <v>105</v>
      </c>
      <c r="L46" s="228" t="s">
        <v>105</v>
      </c>
      <c r="M46" s="229" t="s">
        <v>105</v>
      </c>
      <c r="O46" s="133">
        <v>30</v>
      </c>
      <c r="P46" s="157" t="str">
        <f>IF(B47="tad","tad",IF(B47&lt;$F$11,$H$11*(B47-$J$11)^$L$11,$H$12*(B47-$J$12)^$L$12))</f>
        <v>tad</v>
      </c>
      <c r="Q46" s="163"/>
      <c r="R46" s="158" t="str">
        <f t="shared" si="13"/>
        <v>tad</v>
      </c>
      <c r="S46" s="158" t="str">
        <f>IF(E47="tad","tad",IF(E47&lt;$F$11,$H$11*(E47-$J$11)^$L$11,$H$12*(E47-$J$12)^$L$12))</f>
        <v>tad</v>
      </c>
      <c r="T46" s="158" t="str">
        <f t="shared" si="14"/>
        <v>tad</v>
      </c>
      <c r="U46" s="158" t="str">
        <f t="shared" si="15"/>
        <v>tad</v>
      </c>
      <c r="V46" s="158" t="str">
        <f t="shared" si="15"/>
        <v>tad</v>
      </c>
      <c r="W46" s="158" t="str">
        <f t="shared" si="16"/>
        <v>tad</v>
      </c>
      <c r="X46" s="158" t="str">
        <f>IF(J47="tad","tad",IF(J47&lt;$F$11,$H$11*(J47-$J$11)^$L$11,$H$12*(J47-$J$12)^$L$12))</f>
        <v>tad</v>
      </c>
      <c r="Y46" s="158" t="str">
        <f t="shared" si="17"/>
        <v>tad</v>
      </c>
      <c r="Z46" s="158" t="str">
        <f t="shared" si="11"/>
        <v>tad</v>
      </c>
      <c r="AA46" s="159" t="str">
        <f t="shared" si="18"/>
        <v>tad</v>
      </c>
      <c r="AC46" s="35"/>
      <c r="AG46" s="2"/>
    </row>
    <row r="47" spans="1:42" ht="15" customHeight="1" x14ac:dyDescent="0.2">
      <c r="A47" s="93">
        <v>30</v>
      </c>
      <c r="B47" s="227" t="s">
        <v>105</v>
      </c>
      <c r="C47" s="236"/>
      <c r="D47" s="228" t="s">
        <v>105</v>
      </c>
      <c r="E47" s="228" t="s">
        <v>105</v>
      </c>
      <c r="F47" s="228" t="s">
        <v>105</v>
      </c>
      <c r="G47" s="228" t="s">
        <v>105</v>
      </c>
      <c r="H47" s="228" t="s">
        <v>105</v>
      </c>
      <c r="I47" s="228" t="s">
        <v>105</v>
      </c>
      <c r="J47" s="228" t="s">
        <v>105</v>
      </c>
      <c r="K47" s="228" t="s">
        <v>105</v>
      </c>
      <c r="L47" s="228" t="s">
        <v>105</v>
      </c>
      <c r="M47" s="229" t="s">
        <v>105</v>
      </c>
      <c r="O47" s="133">
        <v>31</v>
      </c>
      <c r="P47" s="157" t="str">
        <f>IF(B48="tad","tad",IF(B48&lt;$F$11,$H$11*(B48-$J$11)^$L$11,$H$12*(B48-$J$12)^$L$12))</f>
        <v>tad</v>
      </c>
      <c r="Q47" s="163"/>
      <c r="R47" s="158" t="str">
        <f t="shared" si="13"/>
        <v>tad</v>
      </c>
      <c r="S47" s="163"/>
      <c r="T47" s="158" t="str">
        <f t="shared" si="14"/>
        <v>tad</v>
      </c>
      <c r="U47" s="163"/>
      <c r="V47" s="158" t="str">
        <f>IF(H48="tad","tad",IF(H48&lt;$F$11,$H$11*(H48-$J$11)^$L$11,$H$12*(H48-$J$12)^$L$12))</f>
        <v>tad</v>
      </c>
      <c r="W47" s="158" t="str">
        <f t="shared" si="16"/>
        <v>tad</v>
      </c>
      <c r="X47" s="163"/>
      <c r="Y47" s="158" t="str">
        <f t="shared" si="17"/>
        <v>tad</v>
      </c>
      <c r="Z47" s="163"/>
      <c r="AA47" s="159" t="str">
        <f t="shared" si="18"/>
        <v>tad</v>
      </c>
      <c r="AC47" s="3"/>
    </row>
    <row r="48" spans="1:42" ht="15" customHeight="1" x14ac:dyDescent="0.2">
      <c r="A48" s="92">
        <v>31</v>
      </c>
      <c r="B48" s="237" t="s">
        <v>105</v>
      </c>
      <c r="C48" s="238"/>
      <c r="D48" s="239" t="s">
        <v>105</v>
      </c>
      <c r="E48" s="238"/>
      <c r="F48" s="239" t="s">
        <v>105</v>
      </c>
      <c r="G48" s="238"/>
      <c r="H48" s="239" t="s">
        <v>105</v>
      </c>
      <c r="I48" s="239" t="s">
        <v>105</v>
      </c>
      <c r="J48" s="238"/>
      <c r="K48" s="239" t="s">
        <v>105</v>
      </c>
      <c r="L48" s="238"/>
      <c r="M48" s="240" t="s">
        <v>105</v>
      </c>
      <c r="O48" s="135"/>
      <c r="P48" s="111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7"/>
      <c r="AC48" s="3"/>
      <c r="AE48" s="1" t="s">
        <v>0</v>
      </c>
      <c r="AF48" s="1" t="s">
        <v>1</v>
      </c>
      <c r="AG48" s="1" t="s">
        <v>2</v>
      </c>
      <c r="AH48" s="1" t="s">
        <v>3</v>
      </c>
      <c r="AI48" s="1" t="s">
        <v>4</v>
      </c>
      <c r="AJ48" s="1" t="s">
        <v>5</v>
      </c>
      <c r="AK48" s="1" t="s">
        <v>6</v>
      </c>
      <c r="AL48" s="1" t="s">
        <v>7</v>
      </c>
      <c r="AM48" s="1" t="s">
        <v>8</v>
      </c>
      <c r="AN48" s="1" t="s">
        <v>9</v>
      </c>
      <c r="AO48" s="1" t="s">
        <v>10</v>
      </c>
      <c r="AP48" s="1" t="s">
        <v>11</v>
      </c>
    </row>
    <row r="49" spans="1:42" x14ac:dyDescent="0.2">
      <c r="A49" s="95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7"/>
      <c r="O49" s="136" t="s">
        <v>15</v>
      </c>
      <c r="P49" s="210" t="str">
        <f>IF(P53&gt;$AK$63,"tad",IF(P55&gt;$AK$63,"tad",MAX(P17:P47)))</f>
        <v>tad</v>
      </c>
      <c r="Q49" s="210" t="str">
        <f t="shared" ref="Q49:AA49" si="19">IF(Q53&gt;$AK$63,"tad",IF(Q55&gt;$AK$63,"tad",MAX(Q17:Q47)))</f>
        <v>tad</v>
      </c>
      <c r="R49" s="210" t="str">
        <f t="shared" si="19"/>
        <v>tad</v>
      </c>
      <c r="S49" s="210" t="str">
        <f t="shared" si="19"/>
        <v>tad</v>
      </c>
      <c r="T49" s="210" t="str">
        <f t="shared" si="19"/>
        <v>tad</v>
      </c>
      <c r="U49" s="210" t="str">
        <f t="shared" si="19"/>
        <v>tad</v>
      </c>
      <c r="V49" s="210" t="str">
        <f t="shared" si="19"/>
        <v>tad</v>
      </c>
      <c r="W49" s="210" t="str">
        <f t="shared" si="19"/>
        <v>tad</v>
      </c>
      <c r="X49" s="210" t="str">
        <f t="shared" si="19"/>
        <v>tad</v>
      </c>
      <c r="Y49" s="210" t="str">
        <f t="shared" si="19"/>
        <v>tad</v>
      </c>
      <c r="Z49" s="210" t="str">
        <f t="shared" si="19"/>
        <v>tad</v>
      </c>
      <c r="AA49" s="216" t="str">
        <f t="shared" si="19"/>
        <v>tad</v>
      </c>
      <c r="AC49" s="9">
        <f>MAX(P17:AA47)</f>
        <v>0</v>
      </c>
      <c r="AE49">
        <v>31</v>
      </c>
      <c r="AF49">
        <v>28</v>
      </c>
      <c r="AG49">
        <v>31</v>
      </c>
      <c r="AH49">
        <v>30</v>
      </c>
      <c r="AI49">
        <v>31</v>
      </c>
      <c r="AJ49">
        <v>30</v>
      </c>
      <c r="AK49">
        <v>31</v>
      </c>
      <c r="AL49">
        <v>31</v>
      </c>
      <c r="AM49">
        <v>30</v>
      </c>
      <c r="AN49">
        <v>31</v>
      </c>
      <c r="AO49">
        <v>30</v>
      </c>
      <c r="AP49">
        <v>31</v>
      </c>
    </row>
    <row r="50" spans="1:42" x14ac:dyDescent="0.2">
      <c r="O50" s="135" t="s">
        <v>36</v>
      </c>
      <c r="P50" s="211" t="str">
        <f>IF(P53&gt;$AK$63,"tad",IF(P55&gt;$AK$63,"tad",AVERAGE(P17:P47)))</f>
        <v>tad</v>
      </c>
      <c r="Q50" s="211" t="str">
        <f t="shared" ref="Q50:AA50" si="20">IF(Q53&gt;$AK$63,"tad",IF(Q55&gt;$AK$63,"tad",AVERAGE(Q17:Q47)))</f>
        <v>tad</v>
      </c>
      <c r="R50" s="211" t="str">
        <f t="shared" si="20"/>
        <v>tad</v>
      </c>
      <c r="S50" s="211" t="str">
        <f t="shared" si="20"/>
        <v>tad</v>
      </c>
      <c r="T50" s="211" t="str">
        <f t="shared" si="20"/>
        <v>tad</v>
      </c>
      <c r="U50" s="211" t="str">
        <f t="shared" si="20"/>
        <v>tad</v>
      </c>
      <c r="V50" s="211" t="str">
        <f t="shared" si="20"/>
        <v>tad</v>
      </c>
      <c r="W50" s="211" t="str">
        <f t="shared" si="20"/>
        <v>tad</v>
      </c>
      <c r="X50" s="211" t="str">
        <f t="shared" si="20"/>
        <v>tad</v>
      </c>
      <c r="Y50" s="211" t="str">
        <f t="shared" si="20"/>
        <v>tad</v>
      </c>
      <c r="Z50" s="211" t="str">
        <f t="shared" si="20"/>
        <v>tad</v>
      </c>
      <c r="AA50" s="217" t="str">
        <f t="shared" si="20"/>
        <v>tad</v>
      </c>
      <c r="AC50" s="3"/>
      <c r="AD50" s="23" t="s">
        <v>32</v>
      </c>
      <c r="AE50">
        <v>15</v>
      </c>
      <c r="AF50">
        <v>15</v>
      </c>
      <c r="AG50">
        <v>15</v>
      </c>
      <c r="AH50">
        <v>15</v>
      </c>
      <c r="AI50">
        <v>15</v>
      </c>
      <c r="AJ50">
        <v>15</v>
      </c>
      <c r="AK50">
        <v>15</v>
      </c>
      <c r="AL50">
        <v>15</v>
      </c>
      <c r="AM50">
        <v>15</v>
      </c>
      <c r="AN50">
        <v>15</v>
      </c>
      <c r="AO50">
        <v>15</v>
      </c>
      <c r="AP50">
        <v>15</v>
      </c>
    </row>
    <row r="51" spans="1:42" x14ac:dyDescent="0.2">
      <c r="O51" s="137" t="s">
        <v>14</v>
      </c>
      <c r="P51" s="212" t="str">
        <f>IF(P53&gt;$AK$63,"tad",IF(P55&gt;$AK$63,"tad",MIN(P17:P47)))</f>
        <v>tad</v>
      </c>
      <c r="Q51" s="212" t="str">
        <f t="shared" ref="Q51:AA51" si="21">IF(Q53&gt;$AK$63,"tad",IF(Q55&gt;$AK$63,"tad",MIN(Q17:Q47)))</f>
        <v>tad</v>
      </c>
      <c r="R51" s="212" t="str">
        <f t="shared" si="21"/>
        <v>tad</v>
      </c>
      <c r="S51" s="212" t="str">
        <f t="shared" si="21"/>
        <v>tad</v>
      </c>
      <c r="T51" s="212" t="str">
        <f t="shared" si="21"/>
        <v>tad</v>
      </c>
      <c r="U51" s="212" t="str">
        <f t="shared" si="21"/>
        <v>tad</v>
      </c>
      <c r="V51" s="212" t="str">
        <f t="shared" si="21"/>
        <v>tad</v>
      </c>
      <c r="W51" s="212" t="str">
        <f t="shared" si="21"/>
        <v>tad</v>
      </c>
      <c r="X51" s="212" t="str">
        <f t="shared" si="21"/>
        <v>tad</v>
      </c>
      <c r="Y51" s="212" t="str">
        <f t="shared" si="21"/>
        <v>tad</v>
      </c>
      <c r="Z51" s="212" t="str">
        <f t="shared" si="21"/>
        <v>tad</v>
      </c>
      <c r="AA51" s="218" t="str">
        <f t="shared" si="21"/>
        <v>tad</v>
      </c>
      <c r="AC51" s="3"/>
      <c r="AD51" s="2" t="s">
        <v>16</v>
      </c>
      <c r="AE51" s="2">
        <f>COUNT(P17:P31)</f>
        <v>0</v>
      </c>
      <c r="AF51" s="2">
        <f t="shared" ref="AF51:AP51" si="22">COUNT(Q17:Q31)</f>
        <v>0</v>
      </c>
      <c r="AG51" s="2">
        <f t="shared" si="22"/>
        <v>0</v>
      </c>
      <c r="AH51" s="2">
        <f t="shared" si="22"/>
        <v>0</v>
      </c>
      <c r="AI51" s="2">
        <f t="shared" si="22"/>
        <v>0</v>
      </c>
      <c r="AJ51" s="2">
        <f t="shared" si="22"/>
        <v>0</v>
      </c>
      <c r="AK51" s="2">
        <f t="shared" si="22"/>
        <v>0</v>
      </c>
      <c r="AL51" s="2">
        <f t="shared" si="22"/>
        <v>0</v>
      </c>
      <c r="AM51" s="2">
        <f t="shared" si="22"/>
        <v>0</v>
      </c>
      <c r="AN51" s="2">
        <f t="shared" si="22"/>
        <v>0</v>
      </c>
      <c r="AO51" s="2">
        <f t="shared" si="22"/>
        <v>0</v>
      </c>
      <c r="AP51" s="2">
        <f t="shared" si="22"/>
        <v>0</v>
      </c>
    </row>
    <row r="52" spans="1:42" x14ac:dyDescent="0.2">
      <c r="O52" s="135" t="s">
        <v>35</v>
      </c>
      <c r="P52" s="213" t="str">
        <f>IF(P53&gt;$AK$63,"tad",AVERAGE(P17:P31))</f>
        <v>tad</v>
      </c>
      <c r="Q52" s="213" t="str">
        <f t="shared" ref="Q52:AA52" si="23">IF(Q53&gt;$AK$63,"tad",AVERAGE(Q17:Q31))</f>
        <v>tad</v>
      </c>
      <c r="R52" s="213" t="str">
        <f t="shared" si="23"/>
        <v>tad</v>
      </c>
      <c r="S52" s="213" t="str">
        <f t="shared" si="23"/>
        <v>tad</v>
      </c>
      <c r="T52" s="213" t="str">
        <f t="shared" si="23"/>
        <v>tad</v>
      </c>
      <c r="U52" s="213" t="str">
        <f t="shared" si="23"/>
        <v>tad</v>
      </c>
      <c r="V52" s="213" t="str">
        <f t="shared" si="23"/>
        <v>tad</v>
      </c>
      <c r="W52" s="213" t="str">
        <f t="shared" si="23"/>
        <v>tad</v>
      </c>
      <c r="X52" s="213" t="str">
        <f t="shared" si="23"/>
        <v>tad</v>
      </c>
      <c r="Y52" s="213" t="str">
        <f t="shared" si="23"/>
        <v>tad</v>
      </c>
      <c r="Z52" s="213" t="str">
        <f t="shared" si="23"/>
        <v>tad</v>
      </c>
      <c r="AA52" s="219" t="str">
        <f t="shared" si="23"/>
        <v>tad</v>
      </c>
      <c r="AC52" s="209">
        <f>COUNT(P52:AA52)</f>
        <v>0</v>
      </c>
      <c r="AD52" t="s">
        <v>17</v>
      </c>
      <c r="AE52">
        <f>AE50-AE51</f>
        <v>15</v>
      </c>
      <c r="AF52">
        <f t="shared" ref="AF52:AP52" si="24">AF50-AF51</f>
        <v>15</v>
      </c>
      <c r="AG52">
        <f t="shared" si="24"/>
        <v>15</v>
      </c>
      <c r="AH52">
        <f t="shared" si="24"/>
        <v>15</v>
      </c>
      <c r="AI52">
        <f t="shared" si="24"/>
        <v>15</v>
      </c>
      <c r="AJ52">
        <f t="shared" si="24"/>
        <v>15</v>
      </c>
      <c r="AK52">
        <f t="shared" si="24"/>
        <v>15</v>
      </c>
      <c r="AL52">
        <f t="shared" si="24"/>
        <v>15</v>
      </c>
      <c r="AM52">
        <f t="shared" si="24"/>
        <v>15</v>
      </c>
      <c r="AN52">
        <f t="shared" si="24"/>
        <v>15</v>
      </c>
      <c r="AO52">
        <f t="shared" si="24"/>
        <v>15</v>
      </c>
      <c r="AP52">
        <f t="shared" si="24"/>
        <v>15</v>
      </c>
    </row>
    <row r="53" spans="1:42" x14ac:dyDescent="0.2">
      <c r="O53" s="137" t="s">
        <v>29</v>
      </c>
      <c r="P53" s="214">
        <f>IF(AE52&gt;0,AE52,0)</f>
        <v>15</v>
      </c>
      <c r="Q53" s="214">
        <f t="shared" ref="Q53:AA53" si="25">IF(AF52&gt;0,AF52,0)</f>
        <v>15</v>
      </c>
      <c r="R53" s="214">
        <f t="shared" si="25"/>
        <v>15</v>
      </c>
      <c r="S53" s="214">
        <f t="shared" si="25"/>
        <v>15</v>
      </c>
      <c r="T53" s="214">
        <f t="shared" si="25"/>
        <v>15</v>
      </c>
      <c r="U53" s="214">
        <f t="shared" si="25"/>
        <v>15</v>
      </c>
      <c r="V53" s="214">
        <f t="shared" si="25"/>
        <v>15</v>
      </c>
      <c r="W53" s="214">
        <f t="shared" si="25"/>
        <v>15</v>
      </c>
      <c r="X53" s="214">
        <f t="shared" si="25"/>
        <v>15</v>
      </c>
      <c r="Y53" s="214">
        <f t="shared" si="25"/>
        <v>15</v>
      </c>
      <c r="Z53" s="214">
        <f t="shared" si="25"/>
        <v>15</v>
      </c>
      <c r="AA53" s="220">
        <f t="shared" si="25"/>
        <v>15</v>
      </c>
      <c r="AC53" s="209"/>
      <c r="AD53" s="23" t="s">
        <v>33</v>
      </c>
      <c r="AE53">
        <v>16</v>
      </c>
      <c r="AF53">
        <v>13</v>
      </c>
      <c r="AG53">
        <v>16</v>
      </c>
      <c r="AH53">
        <v>15</v>
      </c>
      <c r="AI53">
        <v>16</v>
      </c>
      <c r="AJ53">
        <v>15</v>
      </c>
      <c r="AK53">
        <v>16</v>
      </c>
      <c r="AL53">
        <v>16</v>
      </c>
      <c r="AM53">
        <v>15</v>
      </c>
      <c r="AN53">
        <v>16</v>
      </c>
      <c r="AO53">
        <v>15</v>
      </c>
      <c r="AP53">
        <v>16</v>
      </c>
    </row>
    <row r="54" spans="1:42" x14ac:dyDescent="0.2">
      <c r="O54" s="135" t="s">
        <v>38</v>
      </c>
      <c r="P54" s="213" t="str">
        <f>IF(P55&gt;$AK$63,"tad",AVERAGE(P32:P47))</f>
        <v>tad</v>
      </c>
      <c r="Q54" s="213" t="str">
        <f t="shared" ref="Q54:AA54" si="26">IF(Q55&gt;$AK$63,"tad",AVERAGE(Q32:Q47))</f>
        <v>tad</v>
      </c>
      <c r="R54" s="213" t="str">
        <f t="shared" si="26"/>
        <v>tad</v>
      </c>
      <c r="S54" s="213" t="str">
        <f t="shared" si="26"/>
        <v>tad</v>
      </c>
      <c r="T54" s="213" t="str">
        <f t="shared" si="26"/>
        <v>tad</v>
      </c>
      <c r="U54" s="213" t="str">
        <f t="shared" si="26"/>
        <v>tad</v>
      </c>
      <c r="V54" s="213" t="str">
        <f t="shared" si="26"/>
        <v>tad</v>
      </c>
      <c r="W54" s="213" t="str">
        <f t="shared" si="26"/>
        <v>tad</v>
      </c>
      <c r="X54" s="213" t="str">
        <f t="shared" si="26"/>
        <v>tad</v>
      </c>
      <c r="Y54" s="213" t="str">
        <f t="shared" si="26"/>
        <v>tad</v>
      </c>
      <c r="Z54" s="213" t="str">
        <f t="shared" si="26"/>
        <v>tad</v>
      </c>
      <c r="AA54" s="219" t="str">
        <f t="shared" si="26"/>
        <v>tad</v>
      </c>
      <c r="AC54" s="209">
        <f>COUNT(P54:AA54)</f>
        <v>0</v>
      </c>
      <c r="AD54" s="2" t="s">
        <v>16</v>
      </c>
      <c r="AE54" s="2">
        <f>COUNT(P32:P47)</f>
        <v>0</v>
      </c>
      <c r="AF54" s="2">
        <f t="shared" ref="AF54:AP54" si="27">COUNT(Q32:Q47)</f>
        <v>0</v>
      </c>
      <c r="AG54" s="2">
        <f t="shared" si="27"/>
        <v>0</v>
      </c>
      <c r="AH54" s="2">
        <f t="shared" si="27"/>
        <v>0</v>
      </c>
      <c r="AI54" s="2">
        <f t="shared" si="27"/>
        <v>0</v>
      </c>
      <c r="AJ54" s="2">
        <f t="shared" si="27"/>
        <v>0</v>
      </c>
      <c r="AK54" s="2">
        <f t="shared" si="27"/>
        <v>0</v>
      </c>
      <c r="AL54" s="2">
        <f t="shared" si="27"/>
        <v>0</v>
      </c>
      <c r="AM54" s="2">
        <f t="shared" si="27"/>
        <v>0</v>
      </c>
      <c r="AN54" s="2">
        <f t="shared" si="27"/>
        <v>0</v>
      </c>
      <c r="AO54" s="2">
        <f t="shared" si="27"/>
        <v>0</v>
      </c>
      <c r="AP54" s="2">
        <f t="shared" si="27"/>
        <v>0</v>
      </c>
    </row>
    <row r="55" spans="1:42" x14ac:dyDescent="0.2">
      <c r="O55" s="138" t="s">
        <v>29</v>
      </c>
      <c r="P55" s="215">
        <f>IF(AE55&gt;0,AE55,0)</f>
        <v>16</v>
      </c>
      <c r="Q55" s="215">
        <f t="shared" ref="Q55:AA55" si="28">IF(AF55&gt;0,AF55,0)</f>
        <v>13</v>
      </c>
      <c r="R55" s="215">
        <f t="shared" si="28"/>
        <v>16</v>
      </c>
      <c r="S55" s="215">
        <f t="shared" si="28"/>
        <v>15</v>
      </c>
      <c r="T55" s="215">
        <f t="shared" si="28"/>
        <v>16</v>
      </c>
      <c r="U55" s="215">
        <f t="shared" si="28"/>
        <v>15</v>
      </c>
      <c r="V55" s="215">
        <f t="shared" si="28"/>
        <v>16</v>
      </c>
      <c r="W55" s="215">
        <f t="shared" si="28"/>
        <v>16</v>
      </c>
      <c r="X55" s="215">
        <f t="shared" si="28"/>
        <v>15</v>
      </c>
      <c r="Y55" s="215">
        <f t="shared" si="28"/>
        <v>16</v>
      </c>
      <c r="Z55" s="215">
        <f t="shared" si="28"/>
        <v>15</v>
      </c>
      <c r="AA55" s="221">
        <f t="shared" si="28"/>
        <v>16</v>
      </c>
      <c r="AC55" s="3"/>
      <c r="AD55" t="s">
        <v>17</v>
      </c>
      <c r="AE55">
        <f>AE53-AE54</f>
        <v>16</v>
      </c>
      <c r="AF55">
        <f t="shared" ref="AF55:AP55" si="29">AF53-AF54</f>
        <v>13</v>
      </c>
      <c r="AG55">
        <f t="shared" si="29"/>
        <v>16</v>
      </c>
      <c r="AH55">
        <f t="shared" si="29"/>
        <v>15</v>
      </c>
      <c r="AI55">
        <f t="shared" si="29"/>
        <v>16</v>
      </c>
      <c r="AJ55">
        <f t="shared" si="29"/>
        <v>15</v>
      </c>
      <c r="AK55">
        <f t="shared" si="29"/>
        <v>16</v>
      </c>
      <c r="AL55">
        <f t="shared" si="29"/>
        <v>16</v>
      </c>
      <c r="AM55">
        <f t="shared" si="29"/>
        <v>15</v>
      </c>
      <c r="AN55">
        <f t="shared" si="29"/>
        <v>16</v>
      </c>
      <c r="AO55">
        <f t="shared" si="29"/>
        <v>15</v>
      </c>
      <c r="AP55">
        <f t="shared" si="29"/>
        <v>16</v>
      </c>
    </row>
    <row r="56" spans="1:42" x14ac:dyDescent="0.2"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C56" s="3"/>
    </row>
    <row r="57" spans="1:42" ht="15.75" x14ac:dyDescent="0.25"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C57" s="3"/>
      <c r="AE57" s="19" t="s">
        <v>18</v>
      </c>
      <c r="AF57" s="79"/>
      <c r="AG57" s="80" t="str">
        <f>IF((AC52+AC54)&lt;24,"tad",AVERAGE(P50:AA50))</f>
        <v>tad</v>
      </c>
      <c r="AH57" s="11" t="s">
        <v>94</v>
      </c>
      <c r="AI57" s="5"/>
    </row>
    <row r="58" spans="1:42" x14ac:dyDescent="0.2"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C58" s="3"/>
      <c r="AE58" s="17"/>
      <c r="AF58" s="2"/>
      <c r="AG58" s="33" t="str">
        <f>IF(AG57="tad","tad",+AG57*365*24*3.6/$E$9)</f>
        <v>tad</v>
      </c>
      <c r="AH58" s="10" t="s">
        <v>82</v>
      </c>
    </row>
    <row r="59" spans="1:42" ht="14.25" x14ac:dyDescent="0.2"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C59" s="3"/>
      <c r="AE59" s="17" t="s">
        <v>12</v>
      </c>
      <c r="AF59" s="2"/>
      <c r="AG59" s="78" t="str">
        <f>IF((AC52+AC54)&lt;24,"tad",MAX(P49:AA49))</f>
        <v>tad</v>
      </c>
      <c r="AH59" s="10" t="s">
        <v>94</v>
      </c>
    </row>
    <row r="60" spans="1:42" ht="14.25" x14ac:dyDescent="0.2"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C60" s="3"/>
      <c r="AE60" s="17" t="s">
        <v>14</v>
      </c>
      <c r="AF60" s="2"/>
      <c r="AG60" s="78" t="str">
        <f>IF((AC52+AC54)&lt;24,"tad",MIN(P51:AA51))</f>
        <v>tad</v>
      </c>
      <c r="AH60" s="10" t="s">
        <v>94</v>
      </c>
    </row>
    <row r="61" spans="1:42" x14ac:dyDescent="0.2"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C61" s="3"/>
      <c r="AE61" s="20" t="s">
        <v>13</v>
      </c>
      <c r="AF61" s="12"/>
      <c r="AG61" s="34">
        <f>SUM(P55:AA55)+SUM(P53:AA53)</f>
        <v>365</v>
      </c>
      <c r="AH61" s="16" t="s">
        <v>86</v>
      </c>
    </row>
    <row r="62" spans="1:42" x14ac:dyDescent="0.2"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C62" s="3"/>
    </row>
    <row r="63" spans="1:42" x14ac:dyDescent="0.2"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C63" s="3"/>
      <c r="AE63" t="s">
        <v>19</v>
      </c>
      <c r="AK63">
        <f>+Z2</f>
        <v>5</v>
      </c>
      <c r="AL63" t="s">
        <v>34</v>
      </c>
    </row>
    <row r="64" spans="1:42" x14ac:dyDescent="0.2"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C64" s="3"/>
    </row>
    <row r="65" spans="15:32" x14ac:dyDescent="0.2"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C65" s="3"/>
    </row>
    <row r="66" spans="15:32" x14ac:dyDescent="0.2"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C66" s="3"/>
      <c r="AD66" s="4">
        <f>DATE(P13,1,1)</f>
        <v>1</v>
      </c>
      <c r="AE66" t="str">
        <f t="shared" ref="AE66:AE96" si="30">IF(P17="tad","tad",P17)</f>
        <v>tad</v>
      </c>
      <c r="AF66">
        <f t="shared" ref="AF66:AF129" si="31">IF(COUNT(AD66:AE66)=2,0,-AC$49/500)</f>
        <v>0</v>
      </c>
    </row>
    <row r="67" spans="15:32" x14ac:dyDescent="0.2"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C67" s="3"/>
      <c r="AD67" s="4">
        <f>AD66+1</f>
        <v>2</v>
      </c>
      <c r="AE67" t="str">
        <f t="shared" si="30"/>
        <v>tad</v>
      </c>
      <c r="AF67">
        <f t="shared" si="31"/>
        <v>0</v>
      </c>
    </row>
    <row r="68" spans="15:32" x14ac:dyDescent="0.2"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C68" s="3"/>
      <c r="AD68" s="4">
        <f t="shared" ref="AD68:AD131" si="32">AD67+1</f>
        <v>3</v>
      </c>
      <c r="AE68" t="str">
        <f t="shared" si="30"/>
        <v>tad</v>
      </c>
      <c r="AF68">
        <f t="shared" si="31"/>
        <v>0</v>
      </c>
    </row>
    <row r="69" spans="15:32" x14ac:dyDescent="0.2">
      <c r="O69" s="43" t="s">
        <v>27</v>
      </c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C69" s="3"/>
      <c r="AD69" s="4">
        <f t="shared" si="32"/>
        <v>4</v>
      </c>
      <c r="AE69" t="str">
        <f t="shared" si="30"/>
        <v>tad</v>
      </c>
      <c r="AF69">
        <f t="shared" si="31"/>
        <v>0</v>
      </c>
    </row>
    <row r="70" spans="15:32" x14ac:dyDescent="0.2">
      <c r="O70" s="43"/>
      <c r="P70" s="43" t="s">
        <v>37</v>
      </c>
      <c r="Q70" s="43"/>
      <c r="R70" s="43"/>
      <c r="S70" s="43"/>
      <c r="T70" s="43"/>
      <c r="U70" s="43"/>
      <c r="V70" s="43"/>
      <c r="W70" s="43"/>
      <c r="X70" s="43"/>
      <c r="Y70" s="44" t="str">
        <f>+Z2&amp;"  hari"</f>
        <v>5  hari</v>
      </c>
      <c r="AA70" s="43"/>
      <c r="AC70" s="3"/>
      <c r="AD70" s="4">
        <f t="shared" si="32"/>
        <v>5</v>
      </c>
      <c r="AE70" t="str">
        <f t="shared" si="30"/>
        <v>tad</v>
      </c>
      <c r="AF70">
        <f t="shared" si="31"/>
        <v>0</v>
      </c>
    </row>
    <row r="71" spans="15:32" x14ac:dyDescent="0.2">
      <c r="O71" s="43"/>
      <c r="P71" s="43" t="s">
        <v>30</v>
      </c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C71" s="3"/>
      <c r="AD71" s="4">
        <f t="shared" si="32"/>
        <v>6</v>
      </c>
      <c r="AE71" t="str">
        <f t="shared" si="30"/>
        <v>tad</v>
      </c>
      <c r="AF71">
        <f t="shared" si="31"/>
        <v>0</v>
      </c>
    </row>
    <row r="72" spans="15:32" x14ac:dyDescent="0.2"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C72" s="3"/>
      <c r="AD72" s="4">
        <f t="shared" si="32"/>
        <v>7</v>
      </c>
      <c r="AE72" t="str">
        <f t="shared" si="30"/>
        <v>tad</v>
      </c>
      <c r="AF72">
        <f t="shared" si="31"/>
        <v>0</v>
      </c>
    </row>
    <row r="73" spans="15:32" x14ac:dyDescent="0.2"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C73" s="3"/>
      <c r="AD73" s="4">
        <f t="shared" si="32"/>
        <v>8</v>
      </c>
      <c r="AE73" t="str">
        <f t="shared" si="30"/>
        <v>tad</v>
      </c>
      <c r="AF73">
        <f t="shared" si="31"/>
        <v>0</v>
      </c>
    </row>
    <row r="74" spans="15:32" x14ac:dyDescent="0.2"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C74" s="3"/>
      <c r="AD74" s="4">
        <f t="shared" si="32"/>
        <v>9</v>
      </c>
      <c r="AE74" t="str">
        <f t="shared" si="30"/>
        <v>tad</v>
      </c>
      <c r="AF74">
        <f t="shared" si="31"/>
        <v>0</v>
      </c>
    </row>
    <row r="75" spans="15:32" x14ac:dyDescent="0.2"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C75" s="3"/>
      <c r="AD75" s="4">
        <f t="shared" si="32"/>
        <v>10</v>
      </c>
      <c r="AE75" t="str">
        <f t="shared" si="30"/>
        <v>tad</v>
      </c>
      <c r="AF75">
        <f t="shared" si="31"/>
        <v>0</v>
      </c>
    </row>
    <row r="76" spans="15:32" x14ac:dyDescent="0.2"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C76" s="3"/>
      <c r="AD76" s="4">
        <f t="shared" si="32"/>
        <v>11</v>
      </c>
      <c r="AE76" t="str">
        <f t="shared" si="30"/>
        <v>tad</v>
      </c>
      <c r="AF76">
        <f t="shared" si="31"/>
        <v>0</v>
      </c>
    </row>
    <row r="77" spans="15:32" x14ac:dyDescent="0.2"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C77" s="3"/>
      <c r="AD77" s="4">
        <f t="shared" si="32"/>
        <v>12</v>
      </c>
      <c r="AE77" t="str">
        <f t="shared" si="30"/>
        <v>tad</v>
      </c>
      <c r="AF77">
        <f t="shared" si="31"/>
        <v>0</v>
      </c>
    </row>
    <row r="78" spans="15:32" x14ac:dyDescent="0.2"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C78" s="3"/>
      <c r="AD78" s="4">
        <f t="shared" si="32"/>
        <v>13</v>
      </c>
      <c r="AE78" t="str">
        <f t="shared" si="30"/>
        <v>tad</v>
      </c>
      <c r="AF78">
        <f t="shared" si="31"/>
        <v>0</v>
      </c>
    </row>
    <row r="79" spans="15:32" x14ac:dyDescent="0.2"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C79" s="3"/>
      <c r="AD79" s="4">
        <f t="shared" si="32"/>
        <v>14</v>
      </c>
      <c r="AE79" t="str">
        <f t="shared" si="30"/>
        <v>tad</v>
      </c>
      <c r="AF79">
        <f t="shared" si="31"/>
        <v>0</v>
      </c>
    </row>
    <row r="80" spans="15:32" x14ac:dyDescent="0.2"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C80" s="3"/>
      <c r="AD80" s="4">
        <f t="shared" si="32"/>
        <v>15</v>
      </c>
      <c r="AE80" t="str">
        <f t="shared" si="30"/>
        <v>tad</v>
      </c>
      <c r="AF80">
        <f t="shared" si="31"/>
        <v>0</v>
      </c>
    </row>
    <row r="81" spans="29:32" x14ac:dyDescent="0.2">
      <c r="AC81" s="3"/>
      <c r="AD81" s="4">
        <f t="shared" si="32"/>
        <v>16</v>
      </c>
      <c r="AE81" t="str">
        <f t="shared" si="30"/>
        <v>tad</v>
      </c>
      <c r="AF81">
        <f t="shared" si="31"/>
        <v>0</v>
      </c>
    </row>
    <row r="82" spans="29:32" x14ac:dyDescent="0.2">
      <c r="AC82" s="3"/>
      <c r="AD82" s="4">
        <f t="shared" si="32"/>
        <v>17</v>
      </c>
      <c r="AE82" t="str">
        <f t="shared" si="30"/>
        <v>tad</v>
      </c>
      <c r="AF82">
        <f t="shared" si="31"/>
        <v>0</v>
      </c>
    </row>
    <row r="83" spans="29:32" x14ac:dyDescent="0.2">
      <c r="AC83" s="3"/>
      <c r="AD83" s="4">
        <f t="shared" si="32"/>
        <v>18</v>
      </c>
      <c r="AE83" t="str">
        <f t="shared" si="30"/>
        <v>tad</v>
      </c>
      <c r="AF83">
        <f t="shared" si="31"/>
        <v>0</v>
      </c>
    </row>
    <row r="84" spans="29:32" x14ac:dyDescent="0.2">
      <c r="AC84" s="3"/>
      <c r="AD84" s="4">
        <f t="shared" si="32"/>
        <v>19</v>
      </c>
      <c r="AE84" t="str">
        <f t="shared" si="30"/>
        <v>tad</v>
      </c>
      <c r="AF84">
        <f t="shared" si="31"/>
        <v>0</v>
      </c>
    </row>
    <row r="85" spans="29:32" x14ac:dyDescent="0.2">
      <c r="AC85" s="3"/>
      <c r="AD85" s="4">
        <f t="shared" si="32"/>
        <v>20</v>
      </c>
      <c r="AE85" t="str">
        <f t="shared" si="30"/>
        <v>tad</v>
      </c>
      <c r="AF85">
        <f t="shared" si="31"/>
        <v>0</v>
      </c>
    </row>
    <row r="86" spans="29:32" x14ac:dyDescent="0.2">
      <c r="AC86" s="3"/>
      <c r="AD86" s="4">
        <f t="shared" si="32"/>
        <v>21</v>
      </c>
      <c r="AE86" t="str">
        <f t="shared" si="30"/>
        <v>tad</v>
      </c>
      <c r="AF86">
        <f t="shared" si="31"/>
        <v>0</v>
      </c>
    </row>
    <row r="87" spans="29:32" x14ac:dyDescent="0.2">
      <c r="AC87" s="3"/>
      <c r="AD87" s="4">
        <f t="shared" si="32"/>
        <v>22</v>
      </c>
      <c r="AE87" t="str">
        <f t="shared" si="30"/>
        <v>tad</v>
      </c>
      <c r="AF87">
        <f t="shared" si="31"/>
        <v>0</v>
      </c>
    </row>
    <row r="88" spans="29:32" x14ac:dyDescent="0.2">
      <c r="AC88" s="3"/>
      <c r="AD88" s="4">
        <f t="shared" si="32"/>
        <v>23</v>
      </c>
      <c r="AE88" t="str">
        <f t="shared" si="30"/>
        <v>tad</v>
      </c>
      <c r="AF88">
        <f t="shared" si="31"/>
        <v>0</v>
      </c>
    </row>
    <row r="89" spans="29:32" x14ac:dyDescent="0.2">
      <c r="AC89" s="3"/>
      <c r="AD89" s="4">
        <f t="shared" si="32"/>
        <v>24</v>
      </c>
      <c r="AE89" t="str">
        <f t="shared" si="30"/>
        <v>tad</v>
      </c>
      <c r="AF89">
        <f t="shared" si="31"/>
        <v>0</v>
      </c>
    </row>
    <row r="90" spans="29:32" x14ac:dyDescent="0.2">
      <c r="AC90" s="3"/>
      <c r="AD90" s="4">
        <f t="shared" si="32"/>
        <v>25</v>
      </c>
      <c r="AE90" t="str">
        <f t="shared" si="30"/>
        <v>tad</v>
      </c>
      <c r="AF90">
        <f t="shared" si="31"/>
        <v>0</v>
      </c>
    </row>
    <row r="91" spans="29:32" x14ac:dyDescent="0.2">
      <c r="AC91" s="3"/>
      <c r="AD91" s="4">
        <f t="shared" si="32"/>
        <v>26</v>
      </c>
      <c r="AE91" t="str">
        <f t="shared" si="30"/>
        <v>tad</v>
      </c>
      <c r="AF91">
        <f t="shared" si="31"/>
        <v>0</v>
      </c>
    </row>
    <row r="92" spans="29:32" x14ac:dyDescent="0.2">
      <c r="AC92" s="3"/>
      <c r="AD92" s="4">
        <f t="shared" si="32"/>
        <v>27</v>
      </c>
      <c r="AE92" t="str">
        <f t="shared" si="30"/>
        <v>tad</v>
      </c>
      <c r="AF92">
        <f t="shared" si="31"/>
        <v>0</v>
      </c>
    </row>
    <row r="93" spans="29:32" x14ac:dyDescent="0.2">
      <c r="AC93" s="3"/>
      <c r="AD93" s="4">
        <f t="shared" si="32"/>
        <v>28</v>
      </c>
      <c r="AE93" t="str">
        <f t="shared" si="30"/>
        <v>tad</v>
      </c>
      <c r="AF93">
        <f t="shared" si="31"/>
        <v>0</v>
      </c>
    </row>
    <row r="94" spans="29:32" x14ac:dyDescent="0.2">
      <c r="AC94" s="3"/>
      <c r="AD94" s="4">
        <f t="shared" si="32"/>
        <v>29</v>
      </c>
      <c r="AE94" t="str">
        <f t="shared" si="30"/>
        <v>tad</v>
      </c>
      <c r="AF94">
        <f t="shared" si="31"/>
        <v>0</v>
      </c>
    </row>
    <row r="95" spans="29:32" x14ac:dyDescent="0.2">
      <c r="AC95" s="3"/>
      <c r="AD95" s="4">
        <f t="shared" si="32"/>
        <v>30</v>
      </c>
      <c r="AE95" t="str">
        <f t="shared" si="30"/>
        <v>tad</v>
      </c>
      <c r="AF95">
        <f t="shared" si="31"/>
        <v>0</v>
      </c>
    </row>
    <row r="96" spans="29:32" x14ac:dyDescent="0.2">
      <c r="AC96" s="3"/>
      <c r="AD96" s="4">
        <f t="shared" si="32"/>
        <v>31</v>
      </c>
      <c r="AE96" t="str">
        <f t="shared" si="30"/>
        <v>tad</v>
      </c>
      <c r="AF96">
        <f t="shared" si="31"/>
        <v>0</v>
      </c>
    </row>
    <row r="97" spans="29:32" x14ac:dyDescent="0.2">
      <c r="AC97" s="3"/>
      <c r="AD97" s="4">
        <f t="shared" si="32"/>
        <v>32</v>
      </c>
      <c r="AE97" t="str">
        <f t="shared" ref="AE97:AE124" si="33">IF(Q17="tad","tad",Q17)</f>
        <v>tad</v>
      </c>
      <c r="AF97">
        <f t="shared" si="31"/>
        <v>0</v>
      </c>
    </row>
    <row r="98" spans="29:32" x14ac:dyDescent="0.2">
      <c r="AC98" s="3"/>
      <c r="AD98" s="4">
        <f t="shared" si="32"/>
        <v>33</v>
      </c>
      <c r="AE98" t="str">
        <f t="shared" si="33"/>
        <v>tad</v>
      </c>
      <c r="AF98">
        <f t="shared" si="31"/>
        <v>0</v>
      </c>
    </row>
    <row r="99" spans="29:32" x14ac:dyDescent="0.2">
      <c r="AC99" s="3"/>
      <c r="AD99" s="4">
        <f t="shared" si="32"/>
        <v>34</v>
      </c>
      <c r="AE99" t="str">
        <f t="shared" si="33"/>
        <v>tad</v>
      </c>
      <c r="AF99">
        <f t="shared" si="31"/>
        <v>0</v>
      </c>
    </row>
    <row r="100" spans="29:32" x14ac:dyDescent="0.2">
      <c r="AC100" s="3"/>
      <c r="AD100" s="4">
        <f t="shared" si="32"/>
        <v>35</v>
      </c>
      <c r="AE100" t="str">
        <f t="shared" si="33"/>
        <v>tad</v>
      </c>
      <c r="AF100">
        <f t="shared" si="31"/>
        <v>0</v>
      </c>
    </row>
    <row r="101" spans="29:32" x14ac:dyDescent="0.2">
      <c r="AC101" s="3"/>
      <c r="AD101" s="4">
        <f t="shared" si="32"/>
        <v>36</v>
      </c>
      <c r="AE101" t="str">
        <f t="shared" si="33"/>
        <v>tad</v>
      </c>
      <c r="AF101">
        <f t="shared" si="31"/>
        <v>0</v>
      </c>
    </row>
    <row r="102" spans="29:32" x14ac:dyDescent="0.2">
      <c r="AC102" s="3"/>
      <c r="AD102" s="4">
        <f t="shared" si="32"/>
        <v>37</v>
      </c>
      <c r="AE102" t="str">
        <f t="shared" si="33"/>
        <v>tad</v>
      </c>
      <c r="AF102">
        <f t="shared" si="31"/>
        <v>0</v>
      </c>
    </row>
    <row r="103" spans="29:32" x14ac:dyDescent="0.2">
      <c r="AC103" s="3"/>
      <c r="AD103" s="4">
        <f t="shared" si="32"/>
        <v>38</v>
      </c>
      <c r="AE103" t="str">
        <f t="shared" si="33"/>
        <v>tad</v>
      </c>
      <c r="AF103">
        <f t="shared" si="31"/>
        <v>0</v>
      </c>
    </row>
    <row r="104" spans="29:32" x14ac:dyDescent="0.2">
      <c r="AC104" s="3"/>
      <c r="AD104" s="4">
        <f t="shared" si="32"/>
        <v>39</v>
      </c>
      <c r="AE104" t="str">
        <f t="shared" si="33"/>
        <v>tad</v>
      </c>
      <c r="AF104">
        <f t="shared" si="31"/>
        <v>0</v>
      </c>
    </row>
    <row r="105" spans="29:32" x14ac:dyDescent="0.2">
      <c r="AC105" s="3"/>
      <c r="AD105" s="4">
        <f t="shared" si="32"/>
        <v>40</v>
      </c>
      <c r="AE105" t="str">
        <f t="shared" si="33"/>
        <v>tad</v>
      </c>
      <c r="AF105">
        <f t="shared" si="31"/>
        <v>0</v>
      </c>
    </row>
    <row r="106" spans="29:32" x14ac:dyDescent="0.2">
      <c r="AC106" s="3"/>
      <c r="AD106" s="4">
        <f t="shared" si="32"/>
        <v>41</v>
      </c>
      <c r="AE106" t="str">
        <f t="shared" si="33"/>
        <v>tad</v>
      </c>
      <c r="AF106">
        <f t="shared" si="31"/>
        <v>0</v>
      </c>
    </row>
    <row r="107" spans="29:32" x14ac:dyDescent="0.2">
      <c r="AC107" s="3"/>
      <c r="AD107" s="4">
        <f t="shared" si="32"/>
        <v>42</v>
      </c>
      <c r="AE107" t="str">
        <f t="shared" si="33"/>
        <v>tad</v>
      </c>
      <c r="AF107">
        <f t="shared" si="31"/>
        <v>0</v>
      </c>
    </row>
    <row r="108" spans="29:32" x14ac:dyDescent="0.2">
      <c r="AC108" s="3"/>
      <c r="AD108" s="4">
        <f t="shared" si="32"/>
        <v>43</v>
      </c>
      <c r="AE108" t="str">
        <f t="shared" si="33"/>
        <v>tad</v>
      </c>
      <c r="AF108">
        <f t="shared" si="31"/>
        <v>0</v>
      </c>
    </row>
    <row r="109" spans="29:32" x14ac:dyDescent="0.2">
      <c r="AC109" s="3"/>
      <c r="AD109" s="4">
        <f t="shared" si="32"/>
        <v>44</v>
      </c>
      <c r="AE109" t="str">
        <f t="shared" si="33"/>
        <v>tad</v>
      </c>
      <c r="AF109">
        <f t="shared" si="31"/>
        <v>0</v>
      </c>
    </row>
    <row r="110" spans="29:32" x14ac:dyDescent="0.2">
      <c r="AC110" s="3"/>
      <c r="AD110" s="4">
        <f t="shared" si="32"/>
        <v>45</v>
      </c>
      <c r="AE110" t="str">
        <f t="shared" si="33"/>
        <v>tad</v>
      </c>
      <c r="AF110">
        <f t="shared" si="31"/>
        <v>0</v>
      </c>
    </row>
    <row r="111" spans="29:32" x14ac:dyDescent="0.2">
      <c r="AC111" s="3"/>
      <c r="AD111" s="4">
        <f t="shared" si="32"/>
        <v>46</v>
      </c>
      <c r="AE111" t="str">
        <f t="shared" si="33"/>
        <v>tad</v>
      </c>
      <c r="AF111">
        <f t="shared" si="31"/>
        <v>0</v>
      </c>
    </row>
    <row r="112" spans="29:32" x14ac:dyDescent="0.2">
      <c r="AC112" s="3"/>
      <c r="AD112" s="4">
        <f t="shared" si="32"/>
        <v>47</v>
      </c>
      <c r="AE112" t="str">
        <f t="shared" si="33"/>
        <v>tad</v>
      </c>
      <c r="AF112">
        <f t="shared" si="31"/>
        <v>0</v>
      </c>
    </row>
    <row r="113" spans="29:32" x14ac:dyDescent="0.2">
      <c r="AC113" s="3"/>
      <c r="AD113" s="4">
        <f t="shared" si="32"/>
        <v>48</v>
      </c>
      <c r="AE113" t="str">
        <f t="shared" si="33"/>
        <v>tad</v>
      </c>
      <c r="AF113">
        <f t="shared" si="31"/>
        <v>0</v>
      </c>
    </row>
    <row r="114" spans="29:32" x14ac:dyDescent="0.2">
      <c r="AC114" s="3"/>
      <c r="AD114" s="4">
        <f t="shared" si="32"/>
        <v>49</v>
      </c>
      <c r="AE114" t="str">
        <f t="shared" si="33"/>
        <v>tad</v>
      </c>
      <c r="AF114">
        <f t="shared" si="31"/>
        <v>0</v>
      </c>
    </row>
    <row r="115" spans="29:32" x14ac:dyDescent="0.2">
      <c r="AC115" s="3"/>
      <c r="AD115" s="4">
        <f t="shared" si="32"/>
        <v>50</v>
      </c>
      <c r="AE115" t="str">
        <f t="shared" si="33"/>
        <v>tad</v>
      </c>
      <c r="AF115">
        <f t="shared" si="31"/>
        <v>0</v>
      </c>
    </row>
    <row r="116" spans="29:32" x14ac:dyDescent="0.2">
      <c r="AC116" s="3"/>
      <c r="AD116" s="4">
        <f t="shared" si="32"/>
        <v>51</v>
      </c>
      <c r="AE116" t="str">
        <f t="shared" si="33"/>
        <v>tad</v>
      </c>
      <c r="AF116">
        <f t="shared" si="31"/>
        <v>0</v>
      </c>
    </row>
    <row r="117" spans="29:32" x14ac:dyDescent="0.2">
      <c r="AC117" s="3"/>
      <c r="AD117" s="4">
        <f t="shared" si="32"/>
        <v>52</v>
      </c>
      <c r="AE117" t="str">
        <f t="shared" si="33"/>
        <v>tad</v>
      </c>
      <c r="AF117">
        <f t="shared" si="31"/>
        <v>0</v>
      </c>
    </row>
    <row r="118" spans="29:32" x14ac:dyDescent="0.2">
      <c r="AC118" s="3"/>
      <c r="AD118" s="4">
        <f t="shared" si="32"/>
        <v>53</v>
      </c>
      <c r="AE118" t="str">
        <f t="shared" si="33"/>
        <v>tad</v>
      </c>
      <c r="AF118">
        <f t="shared" si="31"/>
        <v>0</v>
      </c>
    </row>
    <row r="119" spans="29:32" x14ac:dyDescent="0.2">
      <c r="AC119" s="3"/>
      <c r="AD119" s="4">
        <f t="shared" si="32"/>
        <v>54</v>
      </c>
      <c r="AE119" t="str">
        <f t="shared" si="33"/>
        <v>tad</v>
      </c>
      <c r="AF119">
        <f t="shared" si="31"/>
        <v>0</v>
      </c>
    </row>
    <row r="120" spans="29:32" x14ac:dyDescent="0.2">
      <c r="AC120" s="3"/>
      <c r="AD120" s="4">
        <f t="shared" si="32"/>
        <v>55</v>
      </c>
      <c r="AE120" t="str">
        <f t="shared" si="33"/>
        <v>tad</v>
      </c>
      <c r="AF120">
        <f t="shared" si="31"/>
        <v>0</v>
      </c>
    </row>
    <row r="121" spans="29:32" x14ac:dyDescent="0.2">
      <c r="AC121" s="3"/>
      <c r="AD121" s="4">
        <f t="shared" si="32"/>
        <v>56</v>
      </c>
      <c r="AE121" t="str">
        <f t="shared" si="33"/>
        <v>tad</v>
      </c>
      <c r="AF121">
        <f t="shared" si="31"/>
        <v>0</v>
      </c>
    </row>
    <row r="122" spans="29:32" x14ac:dyDescent="0.2">
      <c r="AC122" s="3"/>
      <c r="AD122" s="4">
        <f t="shared" si="32"/>
        <v>57</v>
      </c>
      <c r="AE122" t="str">
        <f t="shared" si="33"/>
        <v>tad</v>
      </c>
      <c r="AF122">
        <f t="shared" si="31"/>
        <v>0</v>
      </c>
    </row>
    <row r="123" spans="29:32" x14ac:dyDescent="0.2">
      <c r="AC123" s="3"/>
      <c r="AD123" s="4">
        <f t="shared" si="32"/>
        <v>58</v>
      </c>
      <c r="AE123" t="str">
        <f t="shared" si="33"/>
        <v>tad</v>
      </c>
      <c r="AF123">
        <f t="shared" si="31"/>
        <v>0</v>
      </c>
    </row>
    <row r="124" spans="29:32" x14ac:dyDescent="0.2">
      <c r="AC124" s="3"/>
      <c r="AD124" s="4">
        <f t="shared" si="32"/>
        <v>59</v>
      </c>
      <c r="AE124" t="str">
        <f t="shared" si="33"/>
        <v>tad</v>
      </c>
      <c r="AF124">
        <f t="shared" si="31"/>
        <v>0</v>
      </c>
    </row>
    <row r="125" spans="29:32" x14ac:dyDescent="0.2">
      <c r="AC125" s="3"/>
      <c r="AD125" s="4">
        <f t="shared" si="32"/>
        <v>60</v>
      </c>
      <c r="AE125" t="str">
        <f t="shared" ref="AE125:AE155" si="34">IF(R17="tad","tad",R17)</f>
        <v>tad</v>
      </c>
      <c r="AF125">
        <f t="shared" si="31"/>
        <v>0</v>
      </c>
    </row>
    <row r="126" spans="29:32" x14ac:dyDescent="0.2">
      <c r="AC126" s="3"/>
      <c r="AD126" s="4">
        <f t="shared" si="32"/>
        <v>61</v>
      </c>
      <c r="AE126" t="str">
        <f t="shared" si="34"/>
        <v>tad</v>
      </c>
      <c r="AF126">
        <f t="shared" si="31"/>
        <v>0</v>
      </c>
    </row>
    <row r="127" spans="29:32" x14ac:dyDescent="0.2">
      <c r="AC127" s="3"/>
      <c r="AD127" s="4">
        <f t="shared" si="32"/>
        <v>62</v>
      </c>
      <c r="AE127" t="str">
        <f t="shared" si="34"/>
        <v>tad</v>
      </c>
      <c r="AF127">
        <f t="shared" si="31"/>
        <v>0</v>
      </c>
    </row>
    <row r="128" spans="29:32" x14ac:dyDescent="0.2">
      <c r="AC128" s="3"/>
      <c r="AD128" s="4">
        <f t="shared" si="32"/>
        <v>63</v>
      </c>
      <c r="AE128" t="str">
        <f t="shared" si="34"/>
        <v>tad</v>
      </c>
      <c r="AF128">
        <f t="shared" si="31"/>
        <v>0</v>
      </c>
    </row>
    <row r="129" spans="29:32" x14ac:dyDescent="0.2">
      <c r="AC129" s="3"/>
      <c r="AD129" s="4">
        <f t="shared" si="32"/>
        <v>64</v>
      </c>
      <c r="AE129" t="str">
        <f t="shared" si="34"/>
        <v>tad</v>
      </c>
      <c r="AF129">
        <f t="shared" si="31"/>
        <v>0</v>
      </c>
    </row>
    <row r="130" spans="29:32" x14ac:dyDescent="0.2">
      <c r="AC130" s="3"/>
      <c r="AD130" s="4">
        <f t="shared" si="32"/>
        <v>65</v>
      </c>
      <c r="AE130" t="str">
        <f t="shared" si="34"/>
        <v>tad</v>
      </c>
      <c r="AF130">
        <f t="shared" ref="AF130:AF193" si="35">IF(COUNT(AD130:AE130)=2,0,-AC$49/500)</f>
        <v>0</v>
      </c>
    </row>
    <row r="131" spans="29:32" x14ac:dyDescent="0.2">
      <c r="AC131" s="3"/>
      <c r="AD131" s="4">
        <f t="shared" si="32"/>
        <v>66</v>
      </c>
      <c r="AE131" t="str">
        <f t="shared" si="34"/>
        <v>tad</v>
      </c>
      <c r="AF131">
        <f t="shared" si="35"/>
        <v>0</v>
      </c>
    </row>
    <row r="132" spans="29:32" x14ac:dyDescent="0.2">
      <c r="AC132" s="3"/>
      <c r="AD132" s="4">
        <f t="shared" ref="AD132:AD195" si="36">AD131+1</f>
        <v>67</v>
      </c>
      <c r="AE132" t="str">
        <f t="shared" si="34"/>
        <v>tad</v>
      </c>
      <c r="AF132">
        <f t="shared" si="35"/>
        <v>0</v>
      </c>
    </row>
    <row r="133" spans="29:32" x14ac:dyDescent="0.2">
      <c r="AC133" s="3"/>
      <c r="AD133" s="4">
        <f t="shared" si="36"/>
        <v>68</v>
      </c>
      <c r="AE133" t="str">
        <f t="shared" si="34"/>
        <v>tad</v>
      </c>
      <c r="AF133">
        <f t="shared" si="35"/>
        <v>0</v>
      </c>
    </row>
    <row r="134" spans="29:32" x14ac:dyDescent="0.2">
      <c r="AC134" s="3"/>
      <c r="AD134" s="4">
        <f t="shared" si="36"/>
        <v>69</v>
      </c>
      <c r="AE134" t="str">
        <f t="shared" si="34"/>
        <v>tad</v>
      </c>
      <c r="AF134">
        <f t="shared" si="35"/>
        <v>0</v>
      </c>
    </row>
    <row r="135" spans="29:32" x14ac:dyDescent="0.2">
      <c r="AC135" s="3"/>
      <c r="AD135" s="4">
        <f t="shared" si="36"/>
        <v>70</v>
      </c>
      <c r="AE135" t="str">
        <f t="shared" si="34"/>
        <v>tad</v>
      </c>
      <c r="AF135">
        <f t="shared" si="35"/>
        <v>0</v>
      </c>
    </row>
    <row r="136" spans="29:32" x14ac:dyDescent="0.2">
      <c r="AC136" s="3"/>
      <c r="AD136" s="4">
        <f t="shared" si="36"/>
        <v>71</v>
      </c>
      <c r="AE136" t="str">
        <f t="shared" si="34"/>
        <v>tad</v>
      </c>
      <c r="AF136">
        <f t="shared" si="35"/>
        <v>0</v>
      </c>
    </row>
    <row r="137" spans="29:32" x14ac:dyDescent="0.2">
      <c r="AC137" s="3"/>
      <c r="AD137" s="4">
        <f t="shared" si="36"/>
        <v>72</v>
      </c>
      <c r="AE137" t="str">
        <f t="shared" si="34"/>
        <v>tad</v>
      </c>
      <c r="AF137">
        <f t="shared" si="35"/>
        <v>0</v>
      </c>
    </row>
    <row r="138" spans="29:32" x14ac:dyDescent="0.2">
      <c r="AC138" s="3"/>
      <c r="AD138" s="4">
        <f t="shared" si="36"/>
        <v>73</v>
      </c>
      <c r="AE138" t="str">
        <f t="shared" si="34"/>
        <v>tad</v>
      </c>
      <c r="AF138">
        <f t="shared" si="35"/>
        <v>0</v>
      </c>
    </row>
    <row r="139" spans="29:32" x14ac:dyDescent="0.2">
      <c r="AC139" s="3"/>
      <c r="AD139" s="4">
        <f t="shared" si="36"/>
        <v>74</v>
      </c>
      <c r="AE139" t="str">
        <f t="shared" si="34"/>
        <v>tad</v>
      </c>
      <c r="AF139">
        <f t="shared" si="35"/>
        <v>0</v>
      </c>
    </row>
    <row r="140" spans="29:32" x14ac:dyDescent="0.2">
      <c r="AC140" s="3"/>
      <c r="AD140" s="4">
        <f t="shared" si="36"/>
        <v>75</v>
      </c>
      <c r="AE140" t="str">
        <f t="shared" si="34"/>
        <v>tad</v>
      </c>
      <c r="AF140">
        <f t="shared" si="35"/>
        <v>0</v>
      </c>
    </row>
    <row r="141" spans="29:32" x14ac:dyDescent="0.2">
      <c r="AC141" s="3"/>
      <c r="AD141" s="4">
        <f t="shared" si="36"/>
        <v>76</v>
      </c>
      <c r="AE141" t="str">
        <f t="shared" si="34"/>
        <v>tad</v>
      </c>
      <c r="AF141">
        <f t="shared" si="35"/>
        <v>0</v>
      </c>
    </row>
    <row r="142" spans="29:32" x14ac:dyDescent="0.2">
      <c r="AC142" s="3"/>
      <c r="AD142" s="4">
        <f t="shared" si="36"/>
        <v>77</v>
      </c>
      <c r="AE142" t="str">
        <f t="shared" si="34"/>
        <v>tad</v>
      </c>
      <c r="AF142">
        <f t="shared" si="35"/>
        <v>0</v>
      </c>
    </row>
    <row r="143" spans="29:32" x14ac:dyDescent="0.2">
      <c r="AC143" s="3"/>
      <c r="AD143" s="4">
        <f t="shared" si="36"/>
        <v>78</v>
      </c>
      <c r="AE143" t="str">
        <f t="shared" si="34"/>
        <v>tad</v>
      </c>
      <c r="AF143">
        <f t="shared" si="35"/>
        <v>0</v>
      </c>
    </row>
    <row r="144" spans="29:32" x14ac:dyDescent="0.2">
      <c r="AC144" s="3"/>
      <c r="AD144" s="4">
        <f t="shared" si="36"/>
        <v>79</v>
      </c>
      <c r="AE144" t="str">
        <f t="shared" si="34"/>
        <v>tad</v>
      </c>
      <c r="AF144">
        <f t="shared" si="35"/>
        <v>0</v>
      </c>
    </row>
    <row r="145" spans="29:32" x14ac:dyDescent="0.2">
      <c r="AC145" s="3"/>
      <c r="AD145" s="4">
        <f t="shared" si="36"/>
        <v>80</v>
      </c>
      <c r="AE145" t="str">
        <f t="shared" si="34"/>
        <v>tad</v>
      </c>
      <c r="AF145">
        <f t="shared" si="35"/>
        <v>0</v>
      </c>
    </row>
    <row r="146" spans="29:32" x14ac:dyDescent="0.2">
      <c r="AC146" s="3"/>
      <c r="AD146" s="4">
        <f t="shared" si="36"/>
        <v>81</v>
      </c>
      <c r="AE146" t="str">
        <f t="shared" si="34"/>
        <v>tad</v>
      </c>
      <c r="AF146">
        <f t="shared" si="35"/>
        <v>0</v>
      </c>
    </row>
    <row r="147" spans="29:32" x14ac:dyDescent="0.2">
      <c r="AC147" s="3"/>
      <c r="AD147" s="4">
        <f t="shared" si="36"/>
        <v>82</v>
      </c>
      <c r="AE147" t="str">
        <f t="shared" si="34"/>
        <v>tad</v>
      </c>
      <c r="AF147">
        <f t="shared" si="35"/>
        <v>0</v>
      </c>
    </row>
    <row r="148" spans="29:32" x14ac:dyDescent="0.2">
      <c r="AC148" s="3"/>
      <c r="AD148" s="4">
        <f t="shared" si="36"/>
        <v>83</v>
      </c>
      <c r="AE148" t="str">
        <f t="shared" si="34"/>
        <v>tad</v>
      </c>
      <c r="AF148">
        <f t="shared" si="35"/>
        <v>0</v>
      </c>
    </row>
    <row r="149" spans="29:32" x14ac:dyDescent="0.2">
      <c r="AC149" s="3"/>
      <c r="AD149" s="4">
        <f t="shared" si="36"/>
        <v>84</v>
      </c>
      <c r="AE149" t="str">
        <f t="shared" si="34"/>
        <v>tad</v>
      </c>
      <c r="AF149">
        <f t="shared" si="35"/>
        <v>0</v>
      </c>
    </row>
    <row r="150" spans="29:32" x14ac:dyDescent="0.2">
      <c r="AC150" s="3"/>
      <c r="AD150" s="4">
        <f t="shared" si="36"/>
        <v>85</v>
      </c>
      <c r="AE150" t="str">
        <f t="shared" si="34"/>
        <v>tad</v>
      </c>
      <c r="AF150">
        <f t="shared" si="35"/>
        <v>0</v>
      </c>
    </row>
    <row r="151" spans="29:32" x14ac:dyDescent="0.2">
      <c r="AC151" s="3"/>
      <c r="AD151" s="4">
        <f t="shared" si="36"/>
        <v>86</v>
      </c>
      <c r="AE151" t="str">
        <f t="shared" si="34"/>
        <v>tad</v>
      </c>
      <c r="AF151">
        <f t="shared" si="35"/>
        <v>0</v>
      </c>
    </row>
    <row r="152" spans="29:32" x14ac:dyDescent="0.2">
      <c r="AC152" s="3"/>
      <c r="AD152" s="4">
        <f t="shared" si="36"/>
        <v>87</v>
      </c>
      <c r="AE152" t="str">
        <f t="shared" si="34"/>
        <v>tad</v>
      </c>
      <c r="AF152">
        <f t="shared" si="35"/>
        <v>0</v>
      </c>
    </row>
    <row r="153" spans="29:32" x14ac:dyDescent="0.2">
      <c r="AC153" s="3"/>
      <c r="AD153" s="4">
        <f t="shared" si="36"/>
        <v>88</v>
      </c>
      <c r="AE153" t="str">
        <f t="shared" si="34"/>
        <v>tad</v>
      </c>
      <c r="AF153">
        <f t="shared" si="35"/>
        <v>0</v>
      </c>
    </row>
    <row r="154" spans="29:32" x14ac:dyDescent="0.2">
      <c r="AC154" s="3"/>
      <c r="AD154" s="4">
        <f t="shared" si="36"/>
        <v>89</v>
      </c>
      <c r="AE154" t="str">
        <f t="shared" si="34"/>
        <v>tad</v>
      </c>
      <c r="AF154">
        <f t="shared" si="35"/>
        <v>0</v>
      </c>
    </row>
    <row r="155" spans="29:32" x14ac:dyDescent="0.2">
      <c r="AC155" s="3"/>
      <c r="AD155" s="4">
        <f t="shared" si="36"/>
        <v>90</v>
      </c>
      <c r="AE155" t="str">
        <f t="shared" si="34"/>
        <v>tad</v>
      </c>
      <c r="AF155">
        <f t="shared" si="35"/>
        <v>0</v>
      </c>
    </row>
    <row r="156" spans="29:32" x14ac:dyDescent="0.2">
      <c r="AC156" s="3"/>
      <c r="AD156" s="4">
        <f t="shared" si="36"/>
        <v>91</v>
      </c>
      <c r="AE156" t="str">
        <f t="shared" ref="AE156:AE185" si="37">IF(S17="tad","tad",S17)</f>
        <v>tad</v>
      </c>
      <c r="AF156">
        <f t="shared" si="35"/>
        <v>0</v>
      </c>
    </row>
    <row r="157" spans="29:32" x14ac:dyDescent="0.2">
      <c r="AC157" s="3"/>
      <c r="AD157" s="4">
        <f t="shared" si="36"/>
        <v>92</v>
      </c>
      <c r="AE157" t="str">
        <f t="shared" si="37"/>
        <v>tad</v>
      </c>
      <c r="AF157">
        <f t="shared" si="35"/>
        <v>0</v>
      </c>
    </row>
    <row r="158" spans="29:32" x14ac:dyDescent="0.2">
      <c r="AC158" s="3"/>
      <c r="AD158" s="4">
        <f t="shared" si="36"/>
        <v>93</v>
      </c>
      <c r="AE158" t="str">
        <f t="shared" si="37"/>
        <v>tad</v>
      </c>
      <c r="AF158">
        <f t="shared" si="35"/>
        <v>0</v>
      </c>
    </row>
    <row r="159" spans="29:32" x14ac:dyDescent="0.2">
      <c r="AC159" s="3"/>
      <c r="AD159" s="4">
        <f t="shared" si="36"/>
        <v>94</v>
      </c>
      <c r="AE159" t="str">
        <f t="shared" si="37"/>
        <v>tad</v>
      </c>
      <c r="AF159">
        <f t="shared" si="35"/>
        <v>0</v>
      </c>
    </row>
    <row r="160" spans="29:32" x14ac:dyDescent="0.2">
      <c r="AC160" s="3"/>
      <c r="AD160" s="4">
        <f t="shared" si="36"/>
        <v>95</v>
      </c>
      <c r="AE160" t="str">
        <f t="shared" si="37"/>
        <v>tad</v>
      </c>
      <c r="AF160">
        <f t="shared" si="35"/>
        <v>0</v>
      </c>
    </row>
    <row r="161" spans="29:32" x14ac:dyDescent="0.2">
      <c r="AC161" s="3"/>
      <c r="AD161" s="4">
        <f t="shared" si="36"/>
        <v>96</v>
      </c>
      <c r="AE161" t="str">
        <f t="shared" si="37"/>
        <v>tad</v>
      </c>
      <c r="AF161">
        <f t="shared" si="35"/>
        <v>0</v>
      </c>
    </row>
    <row r="162" spans="29:32" x14ac:dyDescent="0.2">
      <c r="AC162" s="3"/>
      <c r="AD162" s="4">
        <f t="shared" si="36"/>
        <v>97</v>
      </c>
      <c r="AE162" t="str">
        <f t="shared" si="37"/>
        <v>tad</v>
      </c>
      <c r="AF162">
        <f t="shared" si="35"/>
        <v>0</v>
      </c>
    </row>
    <row r="163" spans="29:32" x14ac:dyDescent="0.2">
      <c r="AC163" s="3"/>
      <c r="AD163" s="4">
        <f t="shared" si="36"/>
        <v>98</v>
      </c>
      <c r="AE163" t="str">
        <f t="shared" si="37"/>
        <v>tad</v>
      </c>
      <c r="AF163">
        <f t="shared" si="35"/>
        <v>0</v>
      </c>
    </row>
    <row r="164" spans="29:32" x14ac:dyDescent="0.2">
      <c r="AC164" s="3"/>
      <c r="AD164" s="4">
        <f t="shared" si="36"/>
        <v>99</v>
      </c>
      <c r="AE164" t="str">
        <f t="shared" si="37"/>
        <v>tad</v>
      </c>
      <c r="AF164">
        <f t="shared" si="35"/>
        <v>0</v>
      </c>
    </row>
    <row r="165" spans="29:32" x14ac:dyDescent="0.2">
      <c r="AC165" s="3"/>
      <c r="AD165" s="4">
        <f t="shared" si="36"/>
        <v>100</v>
      </c>
      <c r="AE165" t="str">
        <f t="shared" si="37"/>
        <v>tad</v>
      </c>
      <c r="AF165">
        <f t="shared" si="35"/>
        <v>0</v>
      </c>
    </row>
    <row r="166" spans="29:32" x14ac:dyDescent="0.2">
      <c r="AC166" s="3"/>
      <c r="AD166" s="4">
        <f t="shared" si="36"/>
        <v>101</v>
      </c>
      <c r="AE166" t="str">
        <f t="shared" si="37"/>
        <v>tad</v>
      </c>
      <c r="AF166">
        <f t="shared" si="35"/>
        <v>0</v>
      </c>
    </row>
    <row r="167" spans="29:32" x14ac:dyDescent="0.2">
      <c r="AC167" s="3"/>
      <c r="AD167" s="4">
        <f t="shared" si="36"/>
        <v>102</v>
      </c>
      <c r="AE167" t="str">
        <f t="shared" si="37"/>
        <v>tad</v>
      </c>
      <c r="AF167">
        <f t="shared" si="35"/>
        <v>0</v>
      </c>
    </row>
    <row r="168" spans="29:32" x14ac:dyDescent="0.2">
      <c r="AC168" s="3"/>
      <c r="AD168" s="4">
        <f t="shared" si="36"/>
        <v>103</v>
      </c>
      <c r="AE168" t="str">
        <f t="shared" si="37"/>
        <v>tad</v>
      </c>
      <c r="AF168">
        <f t="shared" si="35"/>
        <v>0</v>
      </c>
    </row>
    <row r="169" spans="29:32" x14ac:dyDescent="0.2">
      <c r="AC169" s="3"/>
      <c r="AD169" s="4">
        <f t="shared" si="36"/>
        <v>104</v>
      </c>
      <c r="AE169" t="str">
        <f t="shared" si="37"/>
        <v>tad</v>
      </c>
      <c r="AF169">
        <f t="shared" si="35"/>
        <v>0</v>
      </c>
    </row>
    <row r="170" spans="29:32" x14ac:dyDescent="0.2">
      <c r="AC170" s="3"/>
      <c r="AD170" s="4">
        <f t="shared" si="36"/>
        <v>105</v>
      </c>
      <c r="AE170" t="str">
        <f t="shared" si="37"/>
        <v>tad</v>
      </c>
      <c r="AF170">
        <f t="shared" si="35"/>
        <v>0</v>
      </c>
    </row>
    <row r="171" spans="29:32" x14ac:dyDescent="0.2">
      <c r="AC171" s="3"/>
      <c r="AD171" s="4">
        <f t="shared" si="36"/>
        <v>106</v>
      </c>
      <c r="AE171" t="str">
        <f t="shared" si="37"/>
        <v>tad</v>
      </c>
      <c r="AF171">
        <f t="shared" si="35"/>
        <v>0</v>
      </c>
    </row>
    <row r="172" spans="29:32" x14ac:dyDescent="0.2">
      <c r="AC172" s="3"/>
      <c r="AD172" s="4">
        <f t="shared" si="36"/>
        <v>107</v>
      </c>
      <c r="AE172" t="str">
        <f t="shared" si="37"/>
        <v>tad</v>
      </c>
      <c r="AF172">
        <f t="shared" si="35"/>
        <v>0</v>
      </c>
    </row>
    <row r="173" spans="29:32" x14ac:dyDescent="0.2">
      <c r="AC173" s="3"/>
      <c r="AD173" s="4">
        <f t="shared" si="36"/>
        <v>108</v>
      </c>
      <c r="AE173" t="str">
        <f t="shared" si="37"/>
        <v>tad</v>
      </c>
      <c r="AF173">
        <f t="shared" si="35"/>
        <v>0</v>
      </c>
    </row>
    <row r="174" spans="29:32" x14ac:dyDescent="0.2">
      <c r="AC174" s="3"/>
      <c r="AD174" s="4">
        <f t="shared" si="36"/>
        <v>109</v>
      </c>
      <c r="AE174" t="str">
        <f t="shared" si="37"/>
        <v>tad</v>
      </c>
      <c r="AF174">
        <f t="shared" si="35"/>
        <v>0</v>
      </c>
    </row>
    <row r="175" spans="29:32" x14ac:dyDescent="0.2">
      <c r="AC175" s="3"/>
      <c r="AD175" s="4">
        <f t="shared" si="36"/>
        <v>110</v>
      </c>
      <c r="AE175" t="str">
        <f t="shared" si="37"/>
        <v>tad</v>
      </c>
      <c r="AF175">
        <f t="shared" si="35"/>
        <v>0</v>
      </c>
    </row>
    <row r="176" spans="29:32" x14ac:dyDescent="0.2">
      <c r="AC176" s="3"/>
      <c r="AD176" s="4">
        <f t="shared" si="36"/>
        <v>111</v>
      </c>
      <c r="AE176" t="str">
        <f t="shared" si="37"/>
        <v>tad</v>
      </c>
      <c r="AF176">
        <f t="shared" si="35"/>
        <v>0</v>
      </c>
    </row>
    <row r="177" spans="29:32" x14ac:dyDescent="0.2">
      <c r="AC177" s="3"/>
      <c r="AD177" s="4">
        <f t="shared" si="36"/>
        <v>112</v>
      </c>
      <c r="AE177" t="str">
        <f t="shared" si="37"/>
        <v>tad</v>
      </c>
      <c r="AF177">
        <f t="shared" si="35"/>
        <v>0</v>
      </c>
    </row>
    <row r="178" spans="29:32" x14ac:dyDescent="0.2">
      <c r="AC178" s="3"/>
      <c r="AD178" s="4">
        <f t="shared" si="36"/>
        <v>113</v>
      </c>
      <c r="AE178" t="str">
        <f t="shared" si="37"/>
        <v>tad</v>
      </c>
      <c r="AF178">
        <f t="shared" si="35"/>
        <v>0</v>
      </c>
    </row>
    <row r="179" spans="29:32" x14ac:dyDescent="0.2">
      <c r="AC179" s="3"/>
      <c r="AD179" s="4">
        <f t="shared" si="36"/>
        <v>114</v>
      </c>
      <c r="AE179" t="str">
        <f t="shared" si="37"/>
        <v>tad</v>
      </c>
      <c r="AF179">
        <f t="shared" si="35"/>
        <v>0</v>
      </c>
    </row>
    <row r="180" spans="29:32" x14ac:dyDescent="0.2">
      <c r="AC180" s="3"/>
      <c r="AD180" s="4">
        <f t="shared" si="36"/>
        <v>115</v>
      </c>
      <c r="AE180" t="str">
        <f t="shared" si="37"/>
        <v>tad</v>
      </c>
      <c r="AF180">
        <f t="shared" si="35"/>
        <v>0</v>
      </c>
    </row>
    <row r="181" spans="29:32" x14ac:dyDescent="0.2">
      <c r="AC181" s="3"/>
      <c r="AD181" s="4">
        <f t="shared" si="36"/>
        <v>116</v>
      </c>
      <c r="AE181" t="str">
        <f t="shared" si="37"/>
        <v>tad</v>
      </c>
      <c r="AF181">
        <f t="shared" si="35"/>
        <v>0</v>
      </c>
    </row>
    <row r="182" spans="29:32" x14ac:dyDescent="0.2">
      <c r="AC182" s="3"/>
      <c r="AD182" s="4">
        <f t="shared" si="36"/>
        <v>117</v>
      </c>
      <c r="AE182" t="str">
        <f t="shared" si="37"/>
        <v>tad</v>
      </c>
      <c r="AF182">
        <f t="shared" si="35"/>
        <v>0</v>
      </c>
    </row>
    <row r="183" spans="29:32" x14ac:dyDescent="0.2">
      <c r="AC183" s="3"/>
      <c r="AD183" s="4">
        <f t="shared" si="36"/>
        <v>118</v>
      </c>
      <c r="AE183" t="str">
        <f t="shared" si="37"/>
        <v>tad</v>
      </c>
      <c r="AF183">
        <f t="shared" si="35"/>
        <v>0</v>
      </c>
    </row>
    <row r="184" spans="29:32" x14ac:dyDescent="0.2">
      <c r="AC184" s="3"/>
      <c r="AD184" s="4">
        <f t="shared" si="36"/>
        <v>119</v>
      </c>
      <c r="AE184" t="str">
        <f t="shared" si="37"/>
        <v>tad</v>
      </c>
      <c r="AF184">
        <f t="shared" si="35"/>
        <v>0</v>
      </c>
    </row>
    <row r="185" spans="29:32" x14ac:dyDescent="0.2">
      <c r="AC185" s="3"/>
      <c r="AD185" s="4">
        <f t="shared" si="36"/>
        <v>120</v>
      </c>
      <c r="AE185" t="str">
        <f t="shared" si="37"/>
        <v>tad</v>
      </c>
      <c r="AF185">
        <f t="shared" si="35"/>
        <v>0</v>
      </c>
    </row>
    <row r="186" spans="29:32" x14ac:dyDescent="0.2">
      <c r="AC186" s="3"/>
      <c r="AD186" s="4">
        <f t="shared" si="36"/>
        <v>121</v>
      </c>
      <c r="AE186" t="str">
        <f t="shared" ref="AE186:AE216" si="38">IF(T17="tad","tad",T17)</f>
        <v>tad</v>
      </c>
      <c r="AF186">
        <f t="shared" si="35"/>
        <v>0</v>
      </c>
    </row>
    <row r="187" spans="29:32" x14ac:dyDescent="0.2">
      <c r="AC187" s="3"/>
      <c r="AD187" s="4">
        <f t="shared" si="36"/>
        <v>122</v>
      </c>
      <c r="AE187" t="str">
        <f t="shared" si="38"/>
        <v>tad</v>
      </c>
      <c r="AF187">
        <f t="shared" si="35"/>
        <v>0</v>
      </c>
    </row>
    <row r="188" spans="29:32" x14ac:dyDescent="0.2">
      <c r="AC188" s="3"/>
      <c r="AD188" s="4">
        <f t="shared" si="36"/>
        <v>123</v>
      </c>
      <c r="AE188" t="str">
        <f t="shared" si="38"/>
        <v>tad</v>
      </c>
      <c r="AF188">
        <f t="shared" si="35"/>
        <v>0</v>
      </c>
    </row>
    <row r="189" spans="29:32" x14ac:dyDescent="0.2">
      <c r="AC189" s="3"/>
      <c r="AD189" s="4">
        <f t="shared" si="36"/>
        <v>124</v>
      </c>
      <c r="AE189" t="str">
        <f t="shared" si="38"/>
        <v>tad</v>
      </c>
      <c r="AF189">
        <f t="shared" si="35"/>
        <v>0</v>
      </c>
    </row>
    <row r="190" spans="29:32" x14ac:dyDescent="0.2">
      <c r="AC190" s="3"/>
      <c r="AD190" s="4">
        <f t="shared" si="36"/>
        <v>125</v>
      </c>
      <c r="AE190" t="str">
        <f t="shared" si="38"/>
        <v>tad</v>
      </c>
      <c r="AF190">
        <f t="shared" si="35"/>
        <v>0</v>
      </c>
    </row>
    <row r="191" spans="29:32" x14ac:dyDescent="0.2">
      <c r="AC191" s="3"/>
      <c r="AD191" s="4">
        <f t="shared" si="36"/>
        <v>126</v>
      </c>
      <c r="AE191" t="str">
        <f t="shared" si="38"/>
        <v>tad</v>
      </c>
      <c r="AF191">
        <f t="shared" si="35"/>
        <v>0</v>
      </c>
    </row>
    <row r="192" spans="29:32" x14ac:dyDescent="0.2">
      <c r="AC192" s="3"/>
      <c r="AD192" s="4">
        <f t="shared" si="36"/>
        <v>127</v>
      </c>
      <c r="AE192" t="str">
        <f t="shared" si="38"/>
        <v>tad</v>
      </c>
      <c r="AF192">
        <f t="shared" si="35"/>
        <v>0</v>
      </c>
    </row>
    <row r="193" spans="29:32" x14ac:dyDescent="0.2">
      <c r="AC193" s="3"/>
      <c r="AD193" s="4">
        <f t="shared" si="36"/>
        <v>128</v>
      </c>
      <c r="AE193" t="str">
        <f t="shared" si="38"/>
        <v>tad</v>
      </c>
      <c r="AF193">
        <f t="shared" si="35"/>
        <v>0</v>
      </c>
    </row>
    <row r="194" spans="29:32" x14ac:dyDescent="0.2">
      <c r="AC194" s="3"/>
      <c r="AD194" s="4">
        <f t="shared" si="36"/>
        <v>129</v>
      </c>
      <c r="AE194" t="str">
        <f t="shared" si="38"/>
        <v>tad</v>
      </c>
      <c r="AF194">
        <f t="shared" ref="AF194:AF257" si="39">IF(COUNT(AD194:AE194)=2,0,-AC$49/500)</f>
        <v>0</v>
      </c>
    </row>
    <row r="195" spans="29:32" x14ac:dyDescent="0.2">
      <c r="AC195" s="3"/>
      <c r="AD195" s="4">
        <f t="shared" si="36"/>
        <v>130</v>
      </c>
      <c r="AE195" t="str">
        <f t="shared" si="38"/>
        <v>tad</v>
      </c>
      <c r="AF195">
        <f t="shared" si="39"/>
        <v>0</v>
      </c>
    </row>
    <row r="196" spans="29:32" x14ac:dyDescent="0.2">
      <c r="AC196" s="3"/>
      <c r="AD196" s="4">
        <f t="shared" ref="AD196:AD259" si="40">AD195+1</f>
        <v>131</v>
      </c>
      <c r="AE196" t="str">
        <f t="shared" si="38"/>
        <v>tad</v>
      </c>
      <c r="AF196">
        <f t="shared" si="39"/>
        <v>0</v>
      </c>
    </row>
    <row r="197" spans="29:32" x14ac:dyDescent="0.2">
      <c r="AC197" s="3"/>
      <c r="AD197" s="4">
        <f t="shared" si="40"/>
        <v>132</v>
      </c>
      <c r="AE197" t="str">
        <f t="shared" si="38"/>
        <v>tad</v>
      </c>
      <c r="AF197">
        <f t="shared" si="39"/>
        <v>0</v>
      </c>
    </row>
    <row r="198" spans="29:32" x14ac:dyDescent="0.2">
      <c r="AC198" s="3"/>
      <c r="AD198" s="4">
        <f t="shared" si="40"/>
        <v>133</v>
      </c>
      <c r="AE198" t="str">
        <f t="shared" si="38"/>
        <v>tad</v>
      </c>
      <c r="AF198">
        <f t="shared" si="39"/>
        <v>0</v>
      </c>
    </row>
    <row r="199" spans="29:32" x14ac:dyDescent="0.2">
      <c r="AC199" s="3"/>
      <c r="AD199" s="4">
        <f t="shared" si="40"/>
        <v>134</v>
      </c>
      <c r="AE199" t="str">
        <f t="shared" si="38"/>
        <v>tad</v>
      </c>
      <c r="AF199">
        <f t="shared" si="39"/>
        <v>0</v>
      </c>
    </row>
    <row r="200" spans="29:32" x14ac:dyDescent="0.2">
      <c r="AC200" s="3"/>
      <c r="AD200" s="4">
        <f t="shared" si="40"/>
        <v>135</v>
      </c>
      <c r="AE200" t="str">
        <f t="shared" si="38"/>
        <v>tad</v>
      </c>
      <c r="AF200">
        <f t="shared" si="39"/>
        <v>0</v>
      </c>
    </row>
    <row r="201" spans="29:32" x14ac:dyDescent="0.2">
      <c r="AC201" s="3"/>
      <c r="AD201" s="4">
        <f t="shared" si="40"/>
        <v>136</v>
      </c>
      <c r="AE201" t="str">
        <f t="shared" si="38"/>
        <v>tad</v>
      </c>
      <c r="AF201">
        <f t="shared" si="39"/>
        <v>0</v>
      </c>
    </row>
    <row r="202" spans="29:32" x14ac:dyDescent="0.2">
      <c r="AC202" s="3"/>
      <c r="AD202" s="4">
        <f t="shared" si="40"/>
        <v>137</v>
      </c>
      <c r="AE202" t="str">
        <f t="shared" si="38"/>
        <v>tad</v>
      </c>
      <c r="AF202">
        <f t="shared" si="39"/>
        <v>0</v>
      </c>
    </row>
    <row r="203" spans="29:32" x14ac:dyDescent="0.2">
      <c r="AC203" s="3"/>
      <c r="AD203" s="4">
        <f t="shared" si="40"/>
        <v>138</v>
      </c>
      <c r="AE203" t="str">
        <f t="shared" si="38"/>
        <v>tad</v>
      </c>
      <c r="AF203">
        <f t="shared" si="39"/>
        <v>0</v>
      </c>
    </row>
    <row r="204" spans="29:32" x14ac:dyDescent="0.2">
      <c r="AC204" s="3"/>
      <c r="AD204" s="4">
        <f t="shared" si="40"/>
        <v>139</v>
      </c>
      <c r="AE204" t="str">
        <f t="shared" si="38"/>
        <v>tad</v>
      </c>
      <c r="AF204">
        <f t="shared" si="39"/>
        <v>0</v>
      </c>
    </row>
    <row r="205" spans="29:32" x14ac:dyDescent="0.2">
      <c r="AC205" s="3"/>
      <c r="AD205" s="4">
        <f t="shared" si="40"/>
        <v>140</v>
      </c>
      <c r="AE205" t="str">
        <f t="shared" si="38"/>
        <v>tad</v>
      </c>
      <c r="AF205">
        <f t="shared" si="39"/>
        <v>0</v>
      </c>
    </row>
    <row r="206" spans="29:32" x14ac:dyDescent="0.2">
      <c r="AC206" s="3"/>
      <c r="AD206" s="4">
        <f t="shared" si="40"/>
        <v>141</v>
      </c>
      <c r="AE206" t="str">
        <f t="shared" si="38"/>
        <v>tad</v>
      </c>
      <c r="AF206">
        <f t="shared" si="39"/>
        <v>0</v>
      </c>
    </row>
    <row r="207" spans="29:32" x14ac:dyDescent="0.2">
      <c r="AC207" s="3"/>
      <c r="AD207" s="4">
        <f t="shared" si="40"/>
        <v>142</v>
      </c>
      <c r="AE207" t="str">
        <f t="shared" si="38"/>
        <v>tad</v>
      </c>
      <c r="AF207">
        <f t="shared" si="39"/>
        <v>0</v>
      </c>
    </row>
    <row r="208" spans="29:32" x14ac:dyDescent="0.2">
      <c r="AC208" s="3"/>
      <c r="AD208" s="4">
        <f t="shared" si="40"/>
        <v>143</v>
      </c>
      <c r="AE208" t="str">
        <f t="shared" si="38"/>
        <v>tad</v>
      </c>
      <c r="AF208">
        <f t="shared" si="39"/>
        <v>0</v>
      </c>
    </row>
    <row r="209" spans="29:32" x14ac:dyDescent="0.2">
      <c r="AC209" s="3"/>
      <c r="AD209" s="4">
        <f t="shared" si="40"/>
        <v>144</v>
      </c>
      <c r="AE209" t="str">
        <f t="shared" si="38"/>
        <v>tad</v>
      </c>
      <c r="AF209">
        <f t="shared" si="39"/>
        <v>0</v>
      </c>
    </row>
    <row r="210" spans="29:32" x14ac:dyDescent="0.2">
      <c r="AC210" s="3"/>
      <c r="AD210" s="4">
        <f t="shared" si="40"/>
        <v>145</v>
      </c>
      <c r="AE210" t="str">
        <f t="shared" si="38"/>
        <v>tad</v>
      </c>
      <c r="AF210">
        <f t="shared" si="39"/>
        <v>0</v>
      </c>
    </row>
    <row r="211" spans="29:32" x14ac:dyDescent="0.2">
      <c r="AC211" s="3"/>
      <c r="AD211" s="4">
        <f t="shared" si="40"/>
        <v>146</v>
      </c>
      <c r="AE211" t="str">
        <f t="shared" si="38"/>
        <v>tad</v>
      </c>
      <c r="AF211">
        <f t="shared" si="39"/>
        <v>0</v>
      </c>
    </row>
    <row r="212" spans="29:32" x14ac:dyDescent="0.2">
      <c r="AC212" s="3"/>
      <c r="AD212" s="4">
        <f t="shared" si="40"/>
        <v>147</v>
      </c>
      <c r="AE212" t="str">
        <f t="shared" si="38"/>
        <v>tad</v>
      </c>
      <c r="AF212">
        <f t="shared" si="39"/>
        <v>0</v>
      </c>
    </row>
    <row r="213" spans="29:32" x14ac:dyDescent="0.2">
      <c r="AC213" s="3"/>
      <c r="AD213" s="4">
        <f t="shared" si="40"/>
        <v>148</v>
      </c>
      <c r="AE213" t="str">
        <f t="shared" si="38"/>
        <v>tad</v>
      </c>
      <c r="AF213">
        <f t="shared" si="39"/>
        <v>0</v>
      </c>
    </row>
    <row r="214" spans="29:32" x14ac:dyDescent="0.2">
      <c r="AC214" s="3"/>
      <c r="AD214" s="4">
        <f t="shared" si="40"/>
        <v>149</v>
      </c>
      <c r="AE214" t="str">
        <f t="shared" si="38"/>
        <v>tad</v>
      </c>
      <c r="AF214">
        <f t="shared" si="39"/>
        <v>0</v>
      </c>
    </row>
    <row r="215" spans="29:32" x14ac:dyDescent="0.2">
      <c r="AC215" s="3"/>
      <c r="AD215" s="4">
        <f t="shared" si="40"/>
        <v>150</v>
      </c>
      <c r="AE215" t="str">
        <f t="shared" si="38"/>
        <v>tad</v>
      </c>
      <c r="AF215">
        <f t="shared" si="39"/>
        <v>0</v>
      </c>
    </row>
    <row r="216" spans="29:32" x14ac:dyDescent="0.2">
      <c r="AC216" s="3"/>
      <c r="AD216" s="4">
        <f t="shared" si="40"/>
        <v>151</v>
      </c>
      <c r="AE216" t="str">
        <f t="shared" si="38"/>
        <v>tad</v>
      </c>
      <c r="AF216">
        <f t="shared" si="39"/>
        <v>0</v>
      </c>
    </row>
    <row r="217" spans="29:32" x14ac:dyDescent="0.2">
      <c r="AC217" s="3"/>
      <c r="AD217" s="4">
        <f t="shared" si="40"/>
        <v>152</v>
      </c>
      <c r="AE217" t="str">
        <f t="shared" ref="AE217:AE246" si="41">IF(U17="tad","tad",U17)</f>
        <v>tad</v>
      </c>
      <c r="AF217">
        <f t="shared" si="39"/>
        <v>0</v>
      </c>
    </row>
    <row r="218" spans="29:32" x14ac:dyDescent="0.2">
      <c r="AC218" s="3"/>
      <c r="AD218" s="4">
        <f t="shared" si="40"/>
        <v>153</v>
      </c>
      <c r="AE218" t="str">
        <f t="shared" si="41"/>
        <v>tad</v>
      </c>
      <c r="AF218">
        <f t="shared" si="39"/>
        <v>0</v>
      </c>
    </row>
    <row r="219" spans="29:32" x14ac:dyDescent="0.2">
      <c r="AC219" s="3"/>
      <c r="AD219" s="4">
        <f t="shared" si="40"/>
        <v>154</v>
      </c>
      <c r="AE219" t="str">
        <f t="shared" si="41"/>
        <v>tad</v>
      </c>
      <c r="AF219">
        <f t="shared" si="39"/>
        <v>0</v>
      </c>
    </row>
    <row r="220" spans="29:32" x14ac:dyDescent="0.2">
      <c r="AC220" s="3"/>
      <c r="AD220" s="4">
        <f t="shared" si="40"/>
        <v>155</v>
      </c>
      <c r="AE220" t="str">
        <f t="shared" si="41"/>
        <v>tad</v>
      </c>
      <c r="AF220">
        <f t="shared" si="39"/>
        <v>0</v>
      </c>
    </row>
    <row r="221" spans="29:32" x14ac:dyDescent="0.2">
      <c r="AC221" s="3"/>
      <c r="AD221" s="4">
        <f t="shared" si="40"/>
        <v>156</v>
      </c>
      <c r="AE221" t="str">
        <f t="shared" si="41"/>
        <v>tad</v>
      </c>
      <c r="AF221">
        <f t="shared" si="39"/>
        <v>0</v>
      </c>
    </row>
    <row r="222" spans="29:32" x14ac:dyDescent="0.2">
      <c r="AC222" s="3"/>
      <c r="AD222" s="4">
        <f t="shared" si="40"/>
        <v>157</v>
      </c>
      <c r="AE222" t="str">
        <f t="shared" si="41"/>
        <v>tad</v>
      </c>
      <c r="AF222">
        <f t="shared" si="39"/>
        <v>0</v>
      </c>
    </row>
    <row r="223" spans="29:32" x14ac:dyDescent="0.2">
      <c r="AC223" s="3"/>
      <c r="AD223" s="4">
        <f t="shared" si="40"/>
        <v>158</v>
      </c>
      <c r="AE223" t="str">
        <f t="shared" si="41"/>
        <v>tad</v>
      </c>
      <c r="AF223">
        <f t="shared" si="39"/>
        <v>0</v>
      </c>
    </row>
    <row r="224" spans="29:32" x14ac:dyDescent="0.2">
      <c r="AC224" s="3"/>
      <c r="AD224" s="4">
        <f t="shared" si="40"/>
        <v>159</v>
      </c>
      <c r="AE224" t="str">
        <f t="shared" si="41"/>
        <v>tad</v>
      </c>
      <c r="AF224">
        <f t="shared" si="39"/>
        <v>0</v>
      </c>
    </row>
    <row r="225" spans="29:32" x14ac:dyDescent="0.2">
      <c r="AC225" s="3"/>
      <c r="AD225" s="4">
        <f t="shared" si="40"/>
        <v>160</v>
      </c>
      <c r="AE225" t="str">
        <f t="shared" si="41"/>
        <v>tad</v>
      </c>
      <c r="AF225">
        <f t="shared" si="39"/>
        <v>0</v>
      </c>
    </row>
    <row r="226" spans="29:32" x14ac:dyDescent="0.2">
      <c r="AC226" s="3"/>
      <c r="AD226" s="4">
        <f t="shared" si="40"/>
        <v>161</v>
      </c>
      <c r="AE226" t="str">
        <f t="shared" si="41"/>
        <v>tad</v>
      </c>
      <c r="AF226">
        <f t="shared" si="39"/>
        <v>0</v>
      </c>
    </row>
    <row r="227" spans="29:32" x14ac:dyDescent="0.2">
      <c r="AC227" s="3"/>
      <c r="AD227" s="4">
        <f t="shared" si="40"/>
        <v>162</v>
      </c>
      <c r="AE227" t="str">
        <f t="shared" si="41"/>
        <v>tad</v>
      </c>
      <c r="AF227">
        <f t="shared" si="39"/>
        <v>0</v>
      </c>
    </row>
    <row r="228" spans="29:32" x14ac:dyDescent="0.2">
      <c r="AC228" s="3"/>
      <c r="AD228" s="4">
        <f t="shared" si="40"/>
        <v>163</v>
      </c>
      <c r="AE228" t="str">
        <f t="shared" si="41"/>
        <v>tad</v>
      </c>
      <c r="AF228">
        <f t="shared" si="39"/>
        <v>0</v>
      </c>
    </row>
    <row r="229" spans="29:32" x14ac:dyDescent="0.2">
      <c r="AC229" s="3"/>
      <c r="AD229" s="4">
        <f t="shared" si="40"/>
        <v>164</v>
      </c>
      <c r="AE229" t="str">
        <f t="shared" si="41"/>
        <v>tad</v>
      </c>
      <c r="AF229">
        <f t="shared" si="39"/>
        <v>0</v>
      </c>
    </row>
    <row r="230" spans="29:32" x14ac:dyDescent="0.2">
      <c r="AC230" s="3"/>
      <c r="AD230" s="4">
        <f t="shared" si="40"/>
        <v>165</v>
      </c>
      <c r="AE230" t="str">
        <f t="shared" si="41"/>
        <v>tad</v>
      </c>
      <c r="AF230">
        <f t="shared" si="39"/>
        <v>0</v>
      </c>
    </row>
    <row r="231" spans="29:32" x14ac:dyDescent="0.2">
      <c r="AC231" s="3"/>
      <c r="AD231" s="4">
        <f t="shared" si="40"/>
        <v>166</v>
      </c>
      <c r="AE231" t="str">
        <f t="shared" si="41"/>
        <v>tad</v>
      </c>
      <c r="AF231">
        <f t="shared" si="39"/>
        <v>0</v>
      </c>
    </row>
    <row r="232" spans="29:32" x14ac:dyDescent="0.2">
      <c r="AC232" s="3"/>
      <c r="AD232" s="4">
        <f t="shared" si="40"/>
        <v>167</v>
      </c>
      <c r="AE232" t="str">
        <f t="shared" si="41"/>
        <v>tad</v>
      </c>
      <c r="AF232">
        <f t="shared" si="39"/>
        <v>0</v>
      </c>
    </row>
    <row r="233" spans="29:32" x14ac:dyDescent="0.2">
      <c r="AC233" s="3"/>
      <c r="AD233" s="4">
        <f t="shared" si="40"/>
        <v>168</v>
      </c>
      <c r="AE233" t="str">
        <f t="shared" si="41"/>
        <v>tad</v>
      </c>
      <c r="AF233">
        <f t="shared" si="39"/>
        <v>0</v>
      </c>
    </row>
    <row r="234" spans="29:32" x14ac:dyDescent="0.2">
      <c r="AC234" s="3"/>
      <c r="AD234" s="4">
        <f t="shared" si="40"/>
        <v>169</v>
      </c>
      <c r="AE234" t="str">
        <f t="shared" si="41"/>
        <v>tad</v>
      </c>
      <c r="AF234">
        <f t="shared" si="39"/>
        <v>0</v>
      </c>
    </row>
    <row r="235" spans="29:32" x14ac:dyDescent="0.2">
      <c r="AC235" s="3"/>
      <c r="AD235" s="4">
        <f t="shared" si="40"/>
        <v>170</v>
      </c>
      <c r="AE235" t="str">
        <f t="shared" si="41"/>
        <v>tad</v>
      </c>
      <c r="AF235">
        <f t="shared" si="39"/>
        <v>0</v>
      </c>
    </row>
    <row r="236" spans="29:32" x14ac:dyDescent="0.2">
      <c r="AC236" s="3"/>
      <c r="AD236" s="4">
        <f t="shared" si="40"/>
        <v>171</v>
      </c>
      <c r="AE236" t="str">
        <f t="shared" si="41"/>
        <v>tad</v>
      </c>
      <c r="AF236">
        <f t="shared" si="39"/>
        <v>0</v>
      </c>
    </row>
    <row r="237" spans="29:32" x14ac:dyDescent="0.2">
      <c r="AC237" s="3"/>
      <c r="AD237" s="4">
        <f t="shared" si="40"/>
        <v>172</v>
      </c>
      <c r="AE237" t="str">
        <f t="shared" si="41"/>
        <v>tad</v>
      </c>
      <c r="AF237">
        <f t="shared" si="39"/>
        <v>0</v>
      </c>
    </row>
    <row r="238" spans="29:32" x14ac:dyDescent="0.2">
      <c r="AC238" s="3"/>
      <c r="AD238" s="4">
        <f t="shared" si="40"/>
        <v>173</v>
      </c>
      <c r="AE238" t="str">
        <f t="shared" si="41"/>
        <v>tad</v>
      </c>
      <c r="AF238">
        <f t="shared" si="39"/>
        <v>0</v>
      </c>
    </row>
    <row r="239" spans="29:32" x14ac:dyDescent="0.2">
      <c r="AC239" s="3"/>
      <c r="AD239" s="4">
        <f t="shared" si="40"/>
        <v>174</v>
      </c>
      <c r="AE239" t="str">
        <f t="shared" si="41"/>
        <v>tad</v>
      </c>
      <c r="AF239">
        <f t="shared" si="39"/>
        <v>0</v>
      </c>
    </row>
    <row r="240" spans="29:32" x14ac:dyDescent="0.2">
      <c r="AC240" s="3"/>
      <c r="AD240" s="4">
        <f t="shared" si="40"/>
        <v>175</v>
      </c>
      <c r="AE240" t="str">
        <f t="shared" si="41"/>
        <v>tad</v>
      </c>
      <c r="AF240">
        <f t="shared" si="39"/>
        <v>0</v>
      </c>
    </row>
    <row r="241" spans="29:32" x14ac:dyDescent="0.2">
      <c r="AC241" s="3"/>
      <c r="AD241" s="4">
        <f t="shared" si="40"/>
        <v>176</v>
      </c>
      <c r="AE241" t="str">
        <f t="shared" si="41"/>
        <v>tad</v>
      </c>
      <c r="AF241">
        <f t="shared" si="39"/>
        <v>0</v>
      </c>
    </row>
    <row r="242" spans="29:32" x14ac:dyDescent="0.2">
      <c r="AC242" s="3"/>
      <c r="AD242" s="4">
        <f t="shared" si="40"/>
        <v>177</v>
      </c>
      <c r="AE242" t="str">
        <f t="shared" si="41"/>
        <v>tad</v>
      </c>
      <c r="AF242">
        <f t="shared" si="39"/>
        <v>0</v>
      </c>
    </row>
    <row r="243" spans="29:32" x14ac:dyDescent="0.2">
      <c r="AC243" s="3"/>
      <c r="AD243" s="4">
        <f t="shared" si="40"/>
        <v>178</v>
      </c>
      <c r="AE243" t="str">
        <f t="shared" si="41"/>
        <v>tad</v>
      </c>
      <c r="AF243">
        <f t="shared" si="39"/>
        <v>0</v>
      </c>
    </row>
    <row r="244" spans="29:32" x14ac:dyDescent="0.2">
      <c r="AC244" s="3"/>
      <c r="AD244" s="4">
        <f t="shared" si="40"/>
        <v>179</v>
      </c>
      <c r="AE244" t="str">
        <f t="shared" si="41"/>
        <v>tad</v>
      </c>
      <c r="AF244">
        <f t="shared" si="39"/>
        <v>0</v>
      </c>
    </row>
    <row r="245" spans="29:32" x14ac:dyDescent="0.2">
      <c r="AC245" s="3"/>
      <c r="AD245" s="4">
        <f t="shared" si="40"/>
        <v>180</v>
      </c>
      <c r="AE245" t="str">
        <f t="shared" si="41"/>
        <v>tad</v>
      </c>
      <c r="AF245">
        <f t="shared" si="39"/>
        <v>0</v>
      </c>
    </row>
    <row r="246" spans="29:32" x14ac:dyDescent="0.2">
      <c r="AC246" s="3"/>
      <c r="AD246" s="4">
        <f t="shared" si="40"/>
        <v>181</v>
      </c>
      <c r="AE246" t="str">
        <f t="shared" si="41"/>
        <v>tad</v>
      </c>
      <c r="AF246">
        <f t="shared" si="39"/>
        <v>0</v>
      </c>
    </row>
    <row r="247" spans="29:32" x14ac:dyDescent="0.2">
      <c r="AC247" s="3"/>
      <c r="AD247" s="4">
        <f t="shared" si="40"/>
        <v>182</v>
      </c>
      <c r="AE247" t="str">
        <f t="shared" ref="AE247:AE277" si="42">IF(V17="tad","tad",V17)</f>
        <v>tad</v>
      </c>
      <c r="AF247">
        <f t="shared" si="39"/>
        <v>0</v>
      </c>
    </row>
    <row r="248" spans="29:32" x14ac:dyDescent="0.2">
      <c r="AC248" s="3"/>
      <c r="AD248" s="4">
        <f t="shared" si="40"/>
        <v>183</v>
      </c>
      <c r="AE248" t="str">
        <f t="shared" si="42"/>
        <v>tad</v>
      </c>
      <c r="AF248">
        <f t="shared" si="39"/>
        <v>0</v>
      </c>
    </row>
    <row r="249" spans="29:32" x14ac:dyDescent="0.2">
      <c r="AC249" s="3"/>
      <c r="AD249" s="4">
        <f t="shared" si="40"/>
        <v>184</v>
      </c>
      <c r="AE249" t="str">
        <f t="shared" si="42"/>
        <v>tad</v>
      </c>
      <c r="AF249">
        <f t="shared" si="39"/>
        <v>0</v>
      </c>
    </row>
    <row r="250" spans="29:32" x14ac:dyDescent="0.2">
      <c r="AC250" s="3"/>
      <c r="AD250" s="4">
        <f t="shared" si="40"/>
        <v>185</v>
      </c>
      <c r="AE250" t="str">
        <f t="shared" si="42"/>
        <v>tad</v>
      </c>
      <c r="AF250">
        <f t="shared" si="39"/>
        <v>0</v>
      </c>
    </row>
    <row r="251" spans="29:32" x14ac:dyDescent="0.2">
      <c r="AC251" s="3"/>
      <c r="AD251" s="4">
        <f t="shared" si="40"/>
        <v>186</v>
      </c>
      <c r="AE251" t="str">
        <f t="shared" si="42"/>
        <v>tad</v>
      </c>
      <c r="AF251">
        <f t="shared" si="39"/>
        <v>0</v>
      </c>
    </row>
    <row r="252" spans="29:32" x14ac:dyDescent="0.2">
      <c r="AC252" s="3"/>
      <c r="AD252" s="4">
        <f t="shared" si="40"/>
        <v>187</v>
      </c>
      <c r="AE252" t="str">
        <f t="shared" si="42"/>
        <v>tad</v>
      </c>
      <c r="AF252">
        <f t="shared" si="39"/>
        <v>0</v>
      </c>
    </row>
    <row r="253" spans="29:32" x14ac:dyDescent="0.2">
      <c r="AC253" s="3"/>
      <c r="AD253" s="4">
        <f t="shared" si="40"/>
        <v>188</v>
      </c>
      <c r="AE253" t="str">
        <f t="shared" si="42"/>
        <v>tad</v>
      </c>
      <c r="AF253">
        <f t="shared" si="39"/>
        <v>0</v>
      </c>
    </row>
    <row r="254" spans="29:32" x14ac:dyDescent="0.2">
      <c r="AC254" s="3"/>
      <c r="AD254" s="4">
        <f t="shared" si="40"/>
        <v>189</v>
      </c>
      <c r="AE254" t="str">
        <f t="shared" si="42"/>
        <v>tad</v>
      </c>
      <c r="AF254">
        <f t="shared" si="39"/>
        <v>0</v>
      </c>
    </row>
    <row r="255" spans="29:32" x14ac:dyDescent="0.2">
      <c r="AC255" s="3"/>
      <c r="AD255" s="4">
        <f t="shared" si="40"/>
        <v>190</v>
      </c>
      <c r="AE255" t="str">
        <f t="shared" si="42"/>
        <v>tad</v>
      </c>
      <c r="AF255">
        <f t="shared" si="39"/>
        <v>0</v>
      </c>
    </row>
    <row r="256" spans="29:32" x14ac:dyDescent="0.2">
      <c r="AC256" s="3"/>
      <c r="AD256" s="4">
        <f t="shared" si="40"/>
        <v>191</v>
      </c>
      <c r="AE256" t="str">
        <f t="shared" si="42"/>
        <v>tad</v>
      </c>
      <c r="AF256">
        <f t="shared" si="39"/>
        <v>0</v>
      </c>
    </row>
    <row r="257" spans="29:32" x14ac:dyDescent="0.2">
      <c r="AC257" s="3"/>
      <c r="AD257" s="4">
        <f t="shared" si="40"/>
        <v>192</v>
      </c>
      <c r="AE257" t="str">
        <f t="shared" si="42"/>
        <v>tad</v>
      </c>
      <c r="AF257">
        <f t="shared" si="39"/>
        <v>0</v>
      </c>
    </row>
    <row r="258" spans="29:32" x14ac:dyDescent="0.2">
      <c r="AC258" s="3"/>
      <c r="AD258" s="4">
        <f t="shared" si="40"/>
        <v>193</v>
      </c>
      <c r="AE258" t="str">
        <f t="shared" si="42"/>
        <v>tad</v>
      </c>
      <c r="AF258">
        <f t="shared" ref="AF258:AF321" si="43">IF(COUNT(AD258:AE258)=2,0,-AC$49/500)</f>
        <v>0</v>
      </c>
    </row>
    <row r="259" spans="29:32" x14ac:dyDescent="0.2">
      <c r="AC259" s="3"/>
      <c r="AD259" s="4">
        <f t="shared" si="40"/>
        <v>194</v>
      </c>
      <c r="AE259" t="str">
        <f t="shared" si="42"/>
        <v>tad</v>
      </c>
      <c r="AF259">
        <f t="shared" si="43"/>
        <v>0</v>
      </c>
    </row>
    <row r="260" spans="29:32" x14ac:dyDescent="0.2">
      <c r="AC260" s="3"/>
      <c r="AD260" s="4">
        <f t="shared" ref="AD260:AD323" si="44">AD259+1</f>
        <v>195</v>
      </c>
      <c r="AE260" t="str">
        <f t="shared" si="42"/>
        <v>tad</v>
      </c>
      <c r="AF260">
        <f t="shared" si="43"/>
        <v>0</v>
      </c>
    </row>
    <row r="261" spans="29:32" x14ac:dyDescent="0.2">
      <c r="AC261" s="3"/>
      <c r="AD261" s="4">
        <f t="shared" si="44"/>
        <v>196</v>
      </c>
      <c r="AE261" t="str">
        <f t="shared" si="42"/>
        <v>tad</v>
      </c>
      <c r="AF261">
        <f t="shared" si="43"/>
        <v>0</v>
      </c>
    </row>
    <row r="262" spans="29:32" x14ac:dyDescent="0.2">
      <c r="AC262" s="3"/>
      <c r="AD262" s="4">
        <f t="shared" si="44"/>
        <v>197</v>
      </c>
      <c r="AE262" t="str">
        <f t="shared" si="42"/>
        <v>tad</v>
      </c>
      <c r="AF262">
        <f t="shared" si="43"/>
        <v>0</v>
      </c>
    </row>
    <row r="263" spans="29:32" x14ac:dyDescent="0.2">
      <c r="AC263" s="3"/>
      <c r="AD263" s="4">
        <f t="shared" si="44"/>
        <v>198</v>
      </c>
      <c r="AE263" t="str">
        <f t="shared" si="42"/>
        <v>tad</v>
      </c>
      <c r="AF263">
        <f t="shared" si="43"/>
        <v>0</v>
      </c>
    </row>
    <row r="264" spans="29:32" x14ac:dyDescent="0.2">
      <c r="AC264" s="3"/>
      <c r="AD264" s="4">
        <f t="shared" si="44"/>
        <v>199</v>
      </c>
      <c r="AE264" t="str">
        <f t="shared" si="42"/>
        <v>tad</v>
      </c>
      <c r="AF264">
        <f t="shared" si="43"/>
        <v>0</v>
      </c>
    </row>
    <row r="265" spans="29:32" x14ac:dyDescent="0.2">
      <c r="AC265" s="3"/>
      <c r="AD265" s="4">
        <f t="shared" si="44"/>
        <v>200</v>
      </c>
      <c r="AE265" t="str">
        <f t="shared" si="42"/>
        <v>tad</v>
      </c>
      <c r="AF265">
        <f t="shared" si="43"/>
        <v>0</v>
      </c>
    </row>
    <row r="266" spans="29:32" x14ac:dyDescent="0.2">
      <c r="AC266" s="3"/>
      <c r="AD266" s="4">
        <f t="shared" si="44"/>
        <v>201</v>
      </c>
      <c r="AE266" t="str">
        <f t="shared" si="42"/>
        <v>tad</v>
      </c>
      <c r="AF266">
        <f t="shared" si="43"/>
        <v>0</v>
      </c>
    </row>
    <row r="267" spans="29:32" x14ac:dyDescent="0.2">
      <c r="AC267" s="3"/>
      <c r="AD267" s="4">
        <f t="shared" si="44"/>
        <v>202</v>
      </c>
      <c r="AE267" t="str">
        <f t="shared" si="42"/>
        <v>tad</v>
      </c>
      <c r="AF267">
        <f t="shared" si="43"/>
        <v>0</v>
      </c>
    </row>
    <row r="268" spans="29:32" x14ac:dyDescent="0.2">
      <c r="AC268" s="3"/>
      <c r="AD268" s="4">
        <f t="shared" si="44"/>
        <v>203</v>
      </c>
      <c r="AE268" t="str">
        <f t="shared" si="42"/>
        <v>tad</v>
      </c>
      <c r="AF268">
        <f t="shared" si="43"/>
        <v>0</v>
      </c>
    </row>
    <row r="269" spans="29:32" x14ac:dyDescent="0.2">
      <c r="AC269" s="3"/>
      <c r="AD269" s="4">
        <f t="shared" si="44"/>
        <v>204</v>
      </c>
      <c r="AE269" t="str">
        <f t="shared" si="42"/>
        <v>tad</v>
      </c>
      <c r="AF269">
        <f t="shared" si="43"/>
        <v>0</v>
      </c>
    </row>
    <row r="270" spans="29:32" x14ac:dyDescent="0.2">
      <c r="AC270" s="3"/>
      <c r="AD270" s="4">
        <f t="shared" si="44"/>
        <v>205</v>
      </c>
      <c r="AE270" t="str">
        <f t="shared" si="42"/>
        <v>tad</v>
      </c>
      <c r="AF270">
        <f t="shared" si="43"/>
        <v>0</v>
      </c>
    </row>
    <row r="271" spans="29:32" x14ac:dyDescent="0.2">
      <c r="AC271" s="3"/>
      <c r="AD271" s="4">
        <f t="shared" si="44"/>
        <v>206</v>
      </c>
      <c r="AE271" t="str">
        <f t="shared" si="42"/>
        <v>tad</v>
      </c>
      <c r="AF271">
        <f t="shared" si="43"/>
        <v>0</v>
      </c>
    </row>
    <row r="272" spans="29:32" x14ac:dyDescent="0.2">
      <c r="AC272" s="3"/>
      <c r="AD272" s="4">
        <f t="shared" si="44"/>
        <v>207</v>
      </c>
      <c r="AE272" t="str">
        <f t="shared" si="42"/>
        <v>tad</v>
      </c>
      <c r="AF272">
        <f t="shared" si="43"/>
        <v>0</v>
      </c>
    </row>
    <row r="273" spans="29:32" x14ac:dyDescent="0.2">
      <c r="AC273" s="3"/>
      <c r="AD273" s="4">
        <f t="shared" si="44"/>
        <v>208</v>
      </c>
      <c r="AE273" t="str">
        <f t="shared" si="42"/>
        <v>tad</v>
      </c>
      <c r="AF273">
        <f t="shared" si="43"/>
        <v>0</v>
      </c>
    </row>
    <row r="274" spans="29:32" x14ac:dyDescent="0.2">
      <c r="AC274" s="3"/>
      <c r="AD274" s="4">
        <f t="shared" si="44"/>
        <v>209</v>
      </c>
      <c r="AE274" t="str">
        <f t="shared" si="42"/>
        <v>tad</v>
      </c>
      <c r="AF274">
        <f t="shared" si="43"/>
        <v>0</v>
      </c>
    </row>
    <row r="275" spans="29:32" x14ac:dyDescent="0.2">
      <c r="AC275" s="3"/>
      <c r="AD275" s="4">
        <f t="shared" si="44"/>
        <v>210</v>
      </c>
      <c r="AE275" t="str">
        <f t="shared" si="42"/>
        <v>tad</v>
      </c>
      <c r="AF275">
        <f t="shared" si="43"/>
        <v>0</v>
      </c>
    </row>
    <row r="276" spans="29:32" x14ac:dyDescent="0.2">
      <c r="AC276" s="3"/>
      <c r="AD276" s="4">
        <f t="shared" si="44"/>
        <v>211</v>
      </c>
      <c r="AE276" t="str">
        <f t="shared" si="42"/>
        <v>tad</v>
      </c>
      <c r="AF276">
        <f t="shared" si="43"/>
        <v>0</v>
      </c>
    </row>
    <row r="277" spans="29:32" x14ac:dyDescent="0.2">
      <c r="AC277" s="3"/>
      <c r="AD277" s="4">
        <f t="shared" si="44"/>
        <v>212</v>
      </c>
      <c r="AE277" t="str">
        <f t="shared" si="42"/>
        <v>tad</v>
      </c>
      <c r="AF277">
        <f t="shared" si="43"/>
        <v>0</v>
      </c>
    </row>
    <row r="278" spans="29:32" x14ac:dyDescent="0.2">
      <c r="AC278" s="3"/>
      <c r="AD278" s="4">
        <f t="shared" si="44"/>
        <v>213</v>
      </c>
      <c r="AE278" t="str">
        <f t="shared" ref="AE278:AE308" si="45">IF(W17="tad","tad",W17)</f>
        <v>tad</v>
      </c>
      <c r="AF278">
        <f t="shared" si="43"/>
        <v>0</v>
      </c>
    </row>
    <row r="279" spans="29:32" x14ac:dyDescent="0.2">
      <c r="AC279" s="3"/>
      <c r="AD279" s="4">
        <f t="shared" si="44"/>
        <v>214</v>
      </c>
      <c r="AE279" t="str">
        <f t="shared" si="45"/>
        <v>tad</v>
      </c>
      <c r="AF279">
        <f t="shared" si="43"/>
        <v>0</v>
      </c>
    </row>
    <row r="280" spans="29:32" x14ac:dyDescent="0.2">
      <c r="AC280" s="3"/>
      <c r="AD280" s="4">
        <f t="shared" si="44"/>
        <v>215</v>
      </c>
      <c r="AE280" t="str">
        <f t="shared" si="45"/>
        <v>tad</v>
      </c>
      <c r="AF280">
        <f t="shared" si="43"/>
        <v>0</v>
      </c>
    </row>
    <row r="281" spans="29:32" x14ac:dyDescent="0.2">
      <c r="AC281" s="3"/>
      <c r="AD281" s="4">
        <f t="shared" si="44"/>
        <v>216</v>
      </c>
      <c r="AE281" t="str">
        <f t="shared" si="45"/>
        <v>tad</v>
      </c>
      <c r="AF281">
        <f t="shared" si="43"/>
        <v>0</v>
      </c>
    </row>
    <row r="282" spans="29:32" x14ac:dyDescent="0.2">
      <c r="AC282" s="3"/>
      <c r="AD282" s="4">
        <f t="shared" si="44"/>
        <v>217</v>
      </c>
      <c r="AE282" t="str">
        <f t="shared" si="45"/>
        <v>tad</v>
      </c>
      <c r="AF282">
        <f t="shared" si="43"/>
        <v>0</v>
      </c>
    </row>
    <row r="283" spans="29:32" x14ac:dyDescent="0.2">
      <c r="AC283" s="3"/>
      <c r="AD283" s="4">
        <f t="shared" si="44"/>
        <v>218</v>
      </c>
      <c r="AE283" t="str">
        <f t="shared" si="45"/>
        <v>tad</v>
      </c>
      <c r="AF283">
        <f t="shared" si="43"/>
        <v>0</v>
      </c>
    </row>
    <row r="284" spans="29:32" x14ac:dyDescent="0.2">
      <c r="AC284" s="3"/>
      <c r="AD284" s="4">
        <f t="shared" si="44"/>
        <v>219</v>
      </c>
      <c r="AE284" t="str">
        <f t="shared" si="45"/>
        <v>tad</v>
      </c>
      <c r="AF284">
        <f t="shared" si="43"/>
        <v>0</v>
      </c>
    </row>
    <row r="285" spans="29:32" x14ac:dyDescent="0.2">
      <c r="AC285" s="3"/>
      <c r="AD285" s="4">
        <f t="shared" si="44"/>
        <v>220</v>
      </c>
      <c r="AE285" t="str">
        <f t="shared" si="45"/>
        <v>tad</v>
      </c>
      <c r="AF285">
        <f t="shared" si="43"/>
        <v>0</v>
      </c>
    </row>
    <row r="286" spans="29:32" x14ac:dyDescent="0.2">
      <c r="AC286" s="3"/>
      <c r="AD286" s="4">
        <f t="shared" si="44"/>
        <v>221</v>
      </c>
      <c r="AE286" t="str">
        <f t="shared" si="45"/>
        <v>tad</v>
      </c>
      <c r="AF286">
        <f t="shared" si="43"/>
        <v>0</v>
      </c>
    </row>
    <row r="287" spans="29:32" x14ac:dyDescent="0.2">
      <c r="AC287" s="3"/>
      <c r="AD287" s="4">
        <f t="shared" si="44"/>
        <v>222</v>
      </c>
      <c r="AE287" t="str">
        <f t="shared" si="45"/>
        <v>tad</v>
      </c>
      <c r="AF287">
        <f t="shared" si="43"/>
        <v>0</v>
      </c>
    </row>
    <row r="288" spans="29:32" x14ac:dyDescent="0.2">
      <c r="AC288" s="3"/>
      <c r="AD288" s="4">
        <f t="shared" si="44"/>
        <v>223</v>
      </c>
      <c r="AE288" t="str">
        <f t="shared" si="45"/>
        <v>tad</v>
      </c>
      <c r="AF288">
        <f t="shared" si="43"/>
        <v>0</v>
      </c>
    </row>
    <row r="289" spans="29:32" x14ac:dyDescent="0.2">
      <c r="AC289" s="3"/>
      <c r="AD289" s="4">
        <f t="shared" si="44"/>
        <v>224</v>
      </c>
      <c r="AE289" t="str">
        <f t="shared" si="45"/>
        <v>tad</v>
      </c>
      <c r="AF289">
        <f t="shared" si="43"/>
        <v>0</v>
      </c>
    </row>
    <row r="290" spans="29:32" x14ac:dyDescent="0.2">
      <c r="AC290" s="3"/>
      <c r="AD290" s="4">
        <f t="shared" si="44"/>
        <v>225</v>
      </c>
      <c r="AE290" t="str">
        <f t="shared" si="45"/>
        <v>tad</v>
      </c>
      <c r="AF290">
        <f t="shared" si="43"/>
        <v>0</v>
      </c>
    </row>
    <row r="291" spans="29:32" x14ac:dyDescent="0.2">
      <c r="AC291" s="3"/>
      <c r="AD291" s="4">
        <f t="shared" si="44"/>
        <v>226</v>
      </c>
      <c r="AE291" t="str">
        <f t="shared" si="45"/>
        <v>tad</v>
      </c>
      <c r="AF291">
        <f t="shared" si="43"/>
        <v>0</v>
      </c>
    </row>
    <row r="292" spans="29:32" x14ac:dyDescent="0.2">
      <c r="AC292" s="3"/>
      <c r="AD292" s="4">
        <f t="shared" si="44"/>
        <v>227</v>
      </c>
      <c r="AE292" t="str">
        <f t="shared" si="45"/>
        <v>tad</v>
      </c>
      <c r="AF292">
        <f t="shared" si="43"/>
        <v>0</v>
      </c>
    </row>
    <row r="293" spans="29:32" x14ac:dyDescent="0.2">
      <c r="AC293" s="3"/>
      <c r="AD293" s="4">
        <f t="shared" si="44"/>
        <v>228</v>
      </c>
      <c r="AE293" t="str">
        <f t="shared" si="45"/>
        <v>tad</v>
      </c>
      <c r="AF293">
        <f t="shared" si="43"/>
        <v>0</v>
      </c>
    </row>
    <row r="294" spans="29:32" x14ac:dyDescent="0.2">
      <c r="AC294" s="3"/>
      <c r="AD294" s="4">
        <f t="shared" si="44"/>
        <v>229</v>
      </c>
      <c r="AE294" t="str">
        <f t="shared" si="45"/>
        <v>tad</v>
      </c>
      <c r="AF294">
        <f t="shared" si="43"/>
        <v>0</v>
      </c>
    </row>
    <row r="295" spans="29:32" x14ac:dyDescent="0.2">
      <c r="AC295" s="3"/>
      <c r="AD295" s="4">
        <f t="shared" si="44"/>
        <v>230</v>
      </c>
      <c r="AE295" t="str">
        <f t="shared" si="45"/>
        <v>tad</v>
      </c>
      <c r="AF295">
        <f t="shared" si="43"/>
        <v>0</v>
      </c>
    </row>
    <row r="296" spans="29:32" x14ac:dyDescent="0.2">
      <c r="AC296" s="3"/>
      <c r="AD296" s="4">
        <f t="shared" si="44"/>
        <v>231</v>
      </c>
      <c r="AE296" t="str">
        <f t="shared" si="45"/>
        <v>tad</v>
      </c>
      <c r="AF296">
        <f t="shared" si="43"/>
        <v>0</v>
      </c>
    </row>
    <row r="297" spans="29:32" x14ac:dyDescent="0.2">
      <c r="AC297" s="3"/>
      <c r="AD297" s="4">
        <f t="shared" si="44"/>
        <v>232</v>
      </c>
      <c r="AE297" t="str">
        <f t="shared" si="45"/>
        <v>tad</v>
      </c>
      <c r="AF297">
        <f t="shared" si="43"/>
        <v>0</v>
      </c>
    </row>
    <row r="298" spans="29:32" x14ac:dyDescent="0.2">
      <c r="AC298" s="3"/>
      <c r="AD298" s="4">
        <f t="shared" si="44"/>
        <v>233</v>
      </c>
      <c r="AE298" t="str">
        <f t="shared" si="45"/>
        <v>tad</v>
      </c>
      <c r="AF298">
        <f t="shared" si="43"/>
        <v>0</v>
      </c>
    </row>
    <row r="299" spans="29:32" x14ac:dyDescent="0.2">
      <c r="AC299" s="3"/>
      <c r="AD299" s="4">
        <f t="shared" si="44"/>
        <v>234</v>
      </c>
      <c r="AE299" t="str">
        <f t="shared" si="45"/>
        <v>tad</v>
      </c>
      <c r="AF299">
        <f t="shared" si="43"/>
        <v>0</v>
      </c>
    </row>
    <row r="300" spans="29:32" x14ac:dyDescent="0.2">
      <c r="AC300" s="3"/>
      <c r="AD300" s="4">
        <f t="shared" si="44"/>
        <v>235</v>
      </c>
      <c r="AE300" t="str">
        <f t="shared" si="45"/>
        <v>tad</v>
      </c>
      <c r="AF300">
        <f t="shared" si="43"/>
        <v>0</v>
      </c>
    </row>
    <row r="301" spans="29:32" x14ac:dyDescent="0.2">
      <c r="AC301" s="3"/>
      <c r="AD301" s="4">
        <f t="shared" si="44"/>
        <v>236</v>
      </c>
      <c r="AE301" t="str">
        <f t="shared" si="45"/>
        <v>tad</v>
      </c>
      <c r="AF301">
        <f t="shared" si="43"/>
        <v>0</v>
      </c>
    </row>
    <row r="302" spans="29:32" x14ac:dyDescent="0.2">
      <c r="AC302" s="3"/>
      <c r="AD302" s="4">
        <f t="shared" si="44"/>
        <v>237</v>
      </c>
      <c r="AE302" t="str">
        <f t="shared" si="45"/>
        <v>tad</v>
      </c>
      <c r="AF302">
        <f t="shared" si="43"/>
        <v>0</v>
      </c>
    </row>
    <row r="303" spans="29:32" x14ac:dyDescent="0.2">
      <c r="AC303" s="3"/>
      <c r="AD303" s="4">
        <f t="shared" si="44"/>
        <v>238</v>
      </c>
      <c r="AE303" t="str">
        <f t="shared" si="45"/>
        <v>tad</v>
      </c>
      <c r="AF303">
        <f t="shared" si="43"/>
        <v>0</v>
      </c>
    </row>
    <row r="304" spans="29:32" x14ac:dyDescent="0.2">
      <c r="AC304" s="3"/>
      <c r="AD304" s="4">
        <f t="shared" si="44"/>
        <v>239</v>
      </c>
      <c r="AE304" t="str">
        <f t="shared" si="45"/>
        <v>tad</v>
      </c>
      <c r="AF304">
        <f t="shared" si="43"/>
        <v>0</v>
      </c>
    </row>
    <row r="305" spans="29:32" x14ac:dyDescent="0.2">
      <c r="AC305" s="3"/>
      <c r="AD305" s="4">
        <f t="shared" si="44"/>
        <v>240</v>
      </c>
      <c r="AE305" t="str">
        <f t="shared" si="45"/>
        <v>tad</v>
      </c>
      <c r="AF305">
        <f t="shared" si="43"/>
        <v>0</v>
      </c>
    </row>
    <row r="306" spans="29:32" x14ac:dyDescent="0.2">
      <c r="AC306" s="3"/>
      <c r="AD306" s="4">
        <f t="shared" si="44"/>
        <v>241</v>
      </c>
      <c r="AE306" t="str">
        <f t="shared" si="45"/>
        <v>tad</v>
      </c>
      <c r="AF306">
        <f t="shared" si="43"/>
        <v>0</v>
      </c>
    </row>
    <row r="307" spans="29:32" x14ac:dyDescent="0.2">
      <c r="AC307" s="3"/>
      <c r="AD307" s="4">
        <f t="shared" si="44"/>
        <v>242</v>
      </c>
      <c r="AE307" t="str">
        <f t="shared" si="45"/>
        <v>tad</v>
      </c>
      <c r="AF307">
        <f t="shared" si="43"/>
        <v>0</v>
      </c>
    </row>
    <row r="308" spans="29:32" x14ac:dyDescent="0.2">
      <c r="AC308" s="3"/>
      <c r="AD308" s="4">
        <f t="shared" si="44"/>
        <v>243</v>
      </c>
      <c r="AE308" t="str">
        <f t="shared" si="45"/>
        <v>tad</v>
      </c>
      <c r="AF308">
        <f t="shared" si="43"/>
        <v>0</v>
      </c>
    </row>
    <row r="309" spans="29:32" x14ac:dyDescent="0.2">
      <c r="AC309" s="3"/>
      <c r="AD309" s="4">
        <f t="shared" si="44"/>
        <v>244</v>
      </c>
      <c r="AE309" t="str">
        <f t="shared" ref="AE309:AE338" si="46">IF(X17="tad","tad",X17)</f>
        <v>tad</v>
      </c>
      <c r="AF309">
        <f t="shared" si="43"/>
        <v>0</v>
      </c>
    </row>
    <row r="310" spans="29:32" x14ac:dyDescent="0.2">
      <c r="AC310" s="3"/>
      <c r="AD310" s="4">
        <f t="shared" si="44"/>
        <v>245</v>
      </c>
      <c r="AE310" t="str">
        <f t="shared" si="46"/>
        <v>tad</v>
      </c>
      <c r="AF310">
        <f t="shared" si="43"/>
        <v>0</v>
      </c>
    </row>
    <row r="311" spans="29:32" x14ac:dyDescent="0.2">
      <c r="AC311" s="3"/>
      <c r="AD311" s="4">
        <f t="shared" si="44"/>
        <v>246</v>
      </c>
      <c r="AE311" t="str">
        <f t="shared" si="46"/>
        <v>tad</v>
      </c>
      <c r="AF311">
        <f t="shared" si="43"/>
        <v>0</v>
      </c>
    </row>
    <row r="312" spans="29:32" x14ac:dyDescent="0.2">
      <c r="AC312" s="3"/>
      <c r="AD312" s="4">
        <f t="shared" si="44"/>
        <v>247</v>
      </c>
      <c r="AE312" t="str">
        <f t="shared" si="46"/>
        <v>tad</v>
      </c>
      <c r="AF312">
        <f t="shared" si="43"/>
        <v>0</v>
      </c>
    </row>
    <row r="313" spans="29:32" x14ac:dyDescent="0.2">
      <c r="AC313" s="3"/>
      <c r="AD313" s="4">
        <f t="shared" si="44"/>
        <v>248</v>
      </c>
      <c r="AE313" t="str">
        <f t="shared" si="46"/>
        <v>tad</v>
      </c>
      <c r="AF313">
        <f t="shared" si="43"/>
        <v>0</v>
      </c>
    </row>
    <row r="314" spans="29:32" x14ac:dyDescent="0.2">
      <c r="AC314" s="3"/>
      <c r="AD314" s="4">
        <f t="shared" si="44"/>
        <v>249</v>
      </c>
      <c r="AE314" t="str">
        <f t="shared" si="46"/>
        <v>tad</v>
      </c>
      <c r="AF314">
        <f t="shared" si="43"/>
        <v>0</v>
      </c>
    </row>
    <row r="315" spans="29:32" x14ac:dyDescent="0.2">
      <c r="AC315" s="3"/>
      <c r="AD315" s="4">
        <f t="shared" si="44"/>
        <v>250</v>
      </c>
      <c r="AE315" t="str">
        <f t="shared" si="46"/>
        <v>tad</v>
      </c>
      <c r="AF315">
        <f t="shared" si="43"/>
        <v>0</v>
      </c>
    </row>
    <row r="316" spans="29:32" x14ac:dyDescent="0.2">
      <c r="AC316" s="3"/>
      <c r="AD316" s="4">
        <f t="shared" si="44"/>
        <v>251</v>
      </c>
      <c r="AE316" t="str">
        <f t="shared" si="46"/>
        <v>tad</v>
      </c>
      <c r="AF316">
        <f t="shared" si="43"/>
        <v>0</v>
      </c>
    </row>
    <row r="317" spans="29:32" x14ac:dyDescent="0.2">
      <c r="AC317" s="3"/>
      <c r="AD317" s="4">
        <f t="shared" si="44"/>
        <v>252</v>
      </c>
      <c r="AE317" t="str">
        <f t="shared" si="46"/>
        <v>tad</v>
      </c>
      <c r="AF317">
        <f t="shared" si="43"/>
        <v>0</v>
      </c>
    </row>
    <row r="318" spans="29:32" x14ac:dyDescent="0.2">
      <c r="AC318" s="3"/>
      <c r="AD318" s="4">
        <f t="shared" si="44"/>
        <v>253</v>
      </c>
      <c r="AE318" t="str">
        <f t="shared" si="46"/>
        <v>tad</v>
      </c>
      <c r="AF318">
        <f t="shared" si="43"/>
        <v>0</v>
      </c>
    </row>
    <row r="319" spans="29:32" x14ac:dyDescent="0.2">
      <c r="AC319" s="3"/>
      <c r="AD319" s="4">
        <f t="shared" si="44"/>
        <v>254</v>
      </c>
      <c r="AE319" t="str">
        <f t="shared" si="46"/>
        <v>tad</v>
      </c>
      <c r="AF319">
        <f t="shared" si="43"/>
        <v>0</v>
      </c>
    </row>
    <row r="320" spans="29:32" x14ac:dyDescent="0.2">
      <c r="AC320" s="3"/>
      <c r="AD320" s="4">
        <f t="shared" si="44"/>
        <v>255</v>
      </c>
      <c r="AE320" t="str">
        <f t="shared" si="46"/>
        <v>tad</v>
      </c>
      <c r="AF320">
        <f t="shared" si="43"/>
        <v>0</v>
      </c>
    </row>
    <row r="321" spans="29:32" x14ac:dyDescent="0.2">
      <c r="AC321" s="3"/>
      <c r="AD321" s="4">
        <f t="shared" si="44"/>
        <v>256</v>
      </c>
      <c r="AE321" t="str">
        <f t="shared" si="46"/>
        <v>tad</v>
      </c>
      <c r="AF321">
        <f t="shared" si="43"/>
        <v>0</v>
      </c>
    </row>
    <row r="322" spans="29:32" x14ac:dyDescent="0.2">
      <c r="AC322" s="3"/>
      <c r="AD322" s="4">
        <f t="shared" si="44"/>
        <v>257</v>
      </c>
      <c r="AE322" t="str">
        <f t="shared" si="46"/>
        <v>tad</v>
      </c>
      <c r="AF322">
        <f t="shared" ref="AF322:AF385" si="47">IF(COUNT(AD322:AE322)=2,0,-AC$49/500)</f>
        <v>0</v>
      </c>
    </row>
    <row r="323" spans="29:32" x14ac:dyDescent="0.2">
      <c r="AC323" s="3"/>
      <c r="AD323" s="4">
        <f t="shared" si="44"/>
        <v>258</v>
      </c>
      <c r="AE323" t="str">
        <f t="shared" si="46"/>
        <v>tad</v>
      </c>
      <c r="AF323">
        <f t="shared" si="47"/>
        <v>0</v>
      </c>
    </row>
    <row r="324" spans="29:32" x14ac:dyDescent="0.2">
      <c r="AC324" s="3"/>
      <c r="AD324" s="4">
        <f t="shared" ref="AD324:AD387" si="48">AD323+1</f>
        <v>259</v>
      </c>
      <c r="AE324" t="str">
        <f t="shared" si="46"/>
        <v>tad</v>
      </c>
      <c r="AF324">
        <f t="shared" si="47"/>
        <v>0</v>
      </c>
    </row>
    <row r="325" spans="29:32" x14ac:dyDescent="0.2">
      <c r="AC325" s="3"/>
      <c r="AD325" s="4">
        <f t="shared" si="48"/>
        <v>260</v>
      </c>
      <c r="AE325" t="str">
        <f t="shared" si="46"/>
        <v>tad</v>
      </c>
      <c r="AF325">
        <f t="shared" si="47"/>
        <v>0</v>
      </c>
    </row>
    <row r="326" spans="29:32" x14ac:dyDescent="0.2">
      <c r="AC326" s="3"/>
      <c r="AD326" s="4">
        <f t="shared" si="48"/>
        <v>261</v>
      </c>
      <c r="AE326" t="str">
        <f t="shared" si="46"/>
        <v>tad</v>
      </c>
      <c r="AF326">
        <f t="shared" si="47"/>
        <v>0</v>
      </c>
    </row>
    <row r="327" spans="29:32" x14ac:dyDescent="0.2">
      <c r="AC327" s="3"/>
      <c r="AD327" s="4">
        <f t="shared" si="48"/>
        <v>262</v>
      </c>
      <c r="AE327" t="str">
        <f t="shared" si="46"/>
        <v>tad</v>
      </c>
      <c r="AF327">
        <f t="shared" si="47"/>
        <v>0</v>
      </c>
    </row>
    <row r="328" spans="29:32" x14ac:dyDescent="0.2">
      <c r="AC328" s="3"/>
      <c r="AD328" s="4">
        <f t="shared" si="48"/>
        <v>263</v>
      </c>
      <c r="AE328" t="str">
        <f t="shared" si="46"/>
        <v>tad</v>
      </c>
      <c r="AF328">
        <f t="shared" si="47"/>
        <v>0</v>
      </c>
    </row>
    <row r="329" spans="29:32" x14ac:dyDescent="0.2">
      <c r="AC329" s="3"/>
      <c r="AD329" s="4">
        <f t="shared" si="48"/>
        <v>264</v>
      </c>
      <c r="AE329" t="str">
        <f t="shared" si="46"/>
        <v>tad</v>
      </c>
      <c r="AF329">
        <f t="shared" si="47"/>
        <v>0</v>
      </c>
    </row>
    <row r="330" spans="29:32" x14ac:dyDescent="0.2">
      <c r="AC330" s="3"/>
      <c r="AD330" s="4">
        <f t="shared" si="48"/>
        <v>265</v>
      </c>
      <c r="AE330" t="str">
        <f t="shared" si="46"/>
        <v>tad</v>
      </c>
      <c r="AF330">
        <f t="shared" si="47"/>
        <v>0</v>
      </c>
    </row>
    <row r="331" spans="29:32" x14ac:dyDescent="0.2">
      <c r="AC331" s="3"/>
      <c r="AD331" s="4">
        <f t="shared" si="48"/>
        <v>266</v>
      </c>
      <c r="AE331" t="str">
        <f t="shared" si="46"/>
        <v>tad</v>
      </c>
      <c r="AF331">
        <f t="shared" si="47"/>
        <v>0</v>
      </c>
    </row>
    <row r="332" spans="29:32" x14ac:dyDescent="0.2">
      <c r="AC332" s="3"/>
      <c r="AD332" s="4">
        <f t="shared" si="48"/>
        <v>267</v>
      </c>
      <c r="AE332" t="str">
        <f t="shared" si="46"/>
        <v>tad</v>
      </c>
      <c r="AF332">
        <f t="shared" si="47"/>
        <v>0</v>
      </c>
    </row>
    <row r="333" spans="29:32" x14ac:dyDescent="0.2">
      <c r="AC333" s="3"/>
      <c r="AD333" s="4">
        <f t="shared" si="48"/>
        <v>268</v>
      </c>
      <c r="AE333" t="str">
        <f t="shared" si="46"/>
        <v>tad</v>
      </c>
      <c r="AF333">
        <f t="shared" si="47"/>
        <v>0</v>
      </c>
    </row>
    <row r="334" spans="29:32" x14ac:dyDescent="0.2">
      <c r="AC334" s="3"/>
      <c r="AD334" s="4">
        <f t="shared" si="48"/>
        <v>269</v>
      </c>
      <c r="AE334" t="str">
        <f t="shared" si="46"/>
        <v>tad</v>
      </c>
      <c r="AF334">
        <f t="shared" si="47"/>
        <v>0</v>
      </c>
    </row>
    <row r="335" spans="29:32" x14ac:dyDescent="0.2">
      <c r="AC335" s="3"/>
      <c r="AD335" s="4">
        <f t="shared" si="48"/>
        <v>270</v>
      </c>
      <c r="AE335" t="str">
        <f t="shared" si="46"/>
        <v>tad</v>
      </c>
      <c r="AF335">
        <f t="shared" si="47"/>
        <v>0</v>
      </c>
    </row>
    <row r="336" spans="29:32" x14ac:dyDescent="0.2">
      <c r="AC336" s="3"/>
      <c r="AD336" s="4">
        <f t="shared" si="48"/>
        <v>271</v>
      </c>
      <c r="AE336" t="str">
        <f t="shared" si="46"/>
        <v>tad</v>
      </c>
      <c r="AF336">
        <f t="shared" si="47"/>
        <v>0</v>
      </c>
    </row>
    <row r="337" spans="29:32" x14ac:dyDescent="0.2">
      <c r="AC337" s="3"/>
      <c r="AD337" s="4">
        <f t="shared" si="48"/>
        <v>272</v>
      </c>
      <c r="AE337" t="str">
        <f t="shared" si="46"/>
        <v>tad</v>
      </c>
      <c r="AF337">
        <f t="shared" si="47"/>
        <v>0</v>
      </c>
    </row>
    <row r="338" spans="29:32" x14ac:dyDescent="0.2">
      <c r="AC338" s="3"/>
      <c r="AD338" s="4">
        <f t="shared" si="48"/>
        <v>273</v>
      </c>
      <c r="AE338" t="str">
        <f t="shared" si="46"/>
        <v>tad</v>
      </c>
      <c r="AF338">
        <f t="shared" si="47"/>
        <v>0</v>
      </c>
    </row>
    <row r="339" spans="29:32" x14ac:dyDescent="0.2">
      <c r="AC339" s="3"/>
      <c r="AD339" s="4">
        <f t="shared" si="48"/>
        <v>274</v>
      </c>
      <c r="AE339" t="str">
        <f t="shared" ref="AE339:AE369" si="49">IF(Y17="tad","tad",Y17)</f>
        <v>tad</v>
      </c>
      <c r="AF339">
        <f t="shared" si="47"/>
        <v>0</v>
      </c>
    </row>
    <row r="340" spans="29:32" x14ac:dyDescent="0.2">
      <c r="AC340" s="3"/>
      <c r="AD340" s="4">
        <f t="shared" si="48"/>
        <v>275</v>
      </c>
      <c r="AE340" t="str">
        <f t="shared" si="49"/>
        <v>tad</v>
      </c>
      <c r="AF340">
        <f t="shared" si="47"/>
        <v>0</v>
      </c>
    </row>
    <row r="341" spans="29:32" x14ac:dyDescent="0.2">
      <c r="AC341" s="3"/>
      <c r="AD341" s="4">
        <f t="shared" si="48"/>
        <v>276</v>
      </c>
      <c r="AE341" t="str">
        <f t="shared" si="49"/>
        <v>tad</v>
      </c>
      <c r="AF341">
        <f t="shared" si="47"/>
        <v>0</v>
      </c>
    </row>
    <row r="342" spans="29:32" x14ac:dyDescent="0.2">
      <c r="AC342" s="3"/>
      <c r="AD342" s="4">
        <f t="shared" si="48"/>
        <v>277</v>
      </c>
      <c r="AE342" t="str">
        <f t="shared" si="49"/>
        <v>tad</v>
      </c>
      <c r="AF342">
        <f t="shared" si="47"/>
        <v>0</v>
      </c>
    </row>
    <row r="343" spans="29:32" x14ac:dyDescent="0.2">
      <c r="AC343" s="3"/>
      <c r="AD343" s="4">
        <f t="shared" si="48"/>
        <v>278</v>
      </c>
      <c r="AE343" t="str">
        <f t="shared" si="49"/>
        <v>tad</v>
      </c>
      <c r="AF343">
        <f t="shared" si="47"/>
        <v>0</v>
      </c>
    </row>
    <row r="344" spans="29:32" x14ac:dyDescent="0.2">
      <c r="AC344" s="3"/>
      <c r="AD344" s="4">
        <f t="shared" si="48"/>
        <v>279</v>
      </c>
      <c r="AE344" t="str">
        <f t="shared" si="49"/>
        <v>tad</v>
      </c>
      <c r="AF344">
        <f t="shared" si="47"/>
        <v>0</v>
      </c>
    </row>
    <row r="345" spans="29:32" x14ac:dyDescent="0.2">
      <c r="AC345" s="3"/>
      <c r="AD345" s="4">
        <f t="shared" si="48"/>
        <v>280</v>
      </c>
      <c r="AE345" t="str">
        <f t="shared" si="49"/>
        <v>tad</v>
      </c>
      <c r="AF345">
        <f t="shared" si="47"/>
        <v>0</v>
      </c>
    </row>
    <row r="346" spans="29:32" x14ac:dyDescent="0.2">
      <c r="AC346" s="3"/>
      <c r="AD346" s="4">
        <f t="shared" si="48"/>
        <v>281</v>
      </c>
      <c r="AE346" t="str">
        <f t="shared" si="49"/>
        <v>tad</v>
      </c>
      <c r="AF346">
        <f t="shared" si="47"/>
        <v>0</v>
      </c>
    </row>
    <row r="347" spans="29:32" x14ac:dyDescent="0.2">
      <c r="AC347" s="3"/>
      <c r="AD347" s="4">
        <f t="shared" si="48"/>
        <v>282</v>
      </c>
      <c r="AE347" t="str">
        <f t="shared" si="49"/>
        <v>tad</v>
      </c>
      <c r="AF347">
        <f t="shared" si="47"/>
        <v>0</v>
      </c>
    </row>
    <row r="348" spans="29:32" x14ac:dyDescent="0.2">
      <c r="AC348" s="3"/>
      <c r="AD348" s="4">
        <f t="shared" si="48"/>
        <v>283</v>
      </c>
      <c r="AE348" t="str">
        <f t="shared" si="49"/>
        <v>tad</v>
      </c>
      <c r="AF348">
        <f t="shared" si="47"/>
        <v>0</v>
      </c>
    </row>
    <row r="349" spans="29:32" x14ac:dyDescent="0.2">
      <c r="AC349" s="3"/>
      <c r="AD349" s="4">
        <f t="shared" si="48"/>
        <v>284</v>
      </c>
      <c r="AE349" t="str">
        <f t="shared" si="49"/>
        <v>tad</v>
      </c>
      <c r="AF349">
        <f t="shared" si="47"/>
        <v>0</v>
      </c>
    </row>
    <row r="350" spans="29:32" x14ac:dyDescent="0.2">
      <c r="AC350" s="3"/>
      <c r="AD350" s="4">
        <f t="shared" si="48"/>
        <v>285</v>
      </c>
      <c r="AE350" t="str">
        <f t="shared" si="49"/>
        <v>tad</v>
      </c>
      <c r="AF350">
        <f t="shared" si="47"/>
        <v>0</v>
      </c>
    </row>
    <row r="351" spans="29:32" x14ac:dyDescent="0.2">
      <c r="AC351" s="3"/>
      <c r="AD351" s="4">
        <f t="shared" si="48"/>
        <v>286</v>
      </c>
      <c r="AE351" t="str">
        <f t="shared" si="49"/>
        <v>tad</v>
      </c>
      <c r="AF351">
        <f t="shared" si="47"/>
        <v>0</v>
      </c>
    </row>
    <row r="352" spans="29:32" x14ac:dyDescent="0.2">
      <c r="AC352" s="3"/>
      <c r="AD352" s="4">
        <f t="shared" si="48"/>
        <v>287</v>
      </c>
      <c r="AE352" t="str">
        <f t="shared" si="49"/>
        <v>tad</v>
      </c>
      <c r="AF352">
        <f t="shared" si="47"/>
        <v>0</v>
      </c>
    </row>
    <row r="353" spans="29:32" x14ac:dyDescent="0.2">
      <c r="AC353" s="3"/>
      <c r="AD353" s="4">
        <f t="shared" si="48"/>
        <v>288</v>
      </c>
      <c r="AE353" t="str">
        <f t="shared" si="49"/>
        <v>tad</v>
      </c>
      <c r="AF353">
        <f t="shared" si="47"/>
        <v>0</v>
      </c>
    </row>
    <row r="354" spans="29:32" x14ac:dyDescent="0.2">
      <c r="AC354" s="3"/>
      <c r="AD354" s="4">
        <f t="shared" si="48"/>
        <v>289</v>
      </c>
      <c r="AE354" t="str">
        <f t="shared" si="49"/>
        <v>tad</v>
      </c>
      <c r="AF354">
        <f t="shared" si="47"/>
        <v>0</v>
      </c>
    </row>
    <row r="355" spans="29:32" x14ac:dyDescent="0.2">
      <c r="AC355" s="3"/>
      <c r="AD355" s="4">
        <f t="shared" si="48"/>
        <v>290</v>
      </c>
      <c r="AE355" t="str">
        <f t="shared" si="49"/>
        <v>tad</v>
      </c>
      <c r="AF355">
        <f t="shared" si="47"/>
        <v>0</v>
      </c>
    </row>
    <row r="356" spans="29:32" x14ac:dyDescent="0.2">
      <c r="AC356" s="3"/>
      <c r="AD356" s="4">
        <f t="shared" si="48"/>
        <v>291</v>
      </c>
      <c r="AE356" t="str">
        <f t="shared" si="49"/>
        <v>tad</v>
      </c>
      <c r="AF356">
        <f t="shared" si="47"/>
        <v>0</v>
      </c>
    </row>
    <row r="357" spans="29:32" x14ac:dyDescent="0.2">
      <c r="AC357" s="3"/>
      <c r="AD357" s="4">
        <f t="shared" si="48"/>
        <v>292</v>
      </c>
      <c r="AE357" t="str">
        <f t="shared" si="49"/>
        <v>tad</v>
      </c>
      <c r="AF357">
        <f t="shared" si="47"/>
        <v>0</v>
      </c>
    </row>
    <row r="358" spans="29:32" x14ac:dyDescent="0.2">
      <c r="AC358" s="3"/>
      <c r="AD358" s="4">
        <f t="shared" si="48"/>
        <v>293</v>
      </c>
      <c r="AE358" t="str">
        <f t="shared" si="49"/>
        <v>tad</v>
      </c>
      <c r="AF358">
        <f t="shared" si="47"/>
        <v>0</v>
      </c>
    </row>
    <row r="359" spans="29:32" x14ac:dyDescent="0.2">
      <c r="AC359" s="3"/>
      <c r="AD359" s="4">
        <f t="shared" si="48"/>
        <v>294</v>
      </c>
      <c r="AE359" t="str">
        <f t="shared" si="49"/>
        <v>tad</v>
      </c>
      <c r="AF359">
        <f t="shared" si="47"/>
        <v>0</v>
      </c>
    </row>
    <row r="360" spans="29:32" x14ac:dyDescent="0.2">
      <c r="AC360" s="3"/>
      <c r="AD360" s="4">
        <f t="shared" si="48"/>
        <v>295</v>
      </c>
      <c r="AE360" t="str">
        <f t="shared" si="49"/>
        <v>tad</v>
      </c>
      <c r="AF360">
        <f t="shared" si="47"/>
        <v>0</v>
      </c>
    </row>
    <row r="361" spans="29:32" x14ac:dyDescent="0.2">
      <c r="AC361" s="3"/>
      <c r="AD361" s="4">
        <f t="shared" si="48"/>
        <v>296</v>
      </c>
      <c r="AE361" t="str">
        <f t="shared" si="49"/>
        <v>tad</v>
      </c>
      <c r="AF361">
        <f t="shared" si="47"/>
        <v>0</v>
      </c>
    </row>
    <row r="362" spans="29:32" x14ac:dyDescent="0.2">
      <c r="AC362" s="3"/>
      <c r="AD362" s="4">
        <f t="shared" si="48"/>
        <v>297</v>
      </c>
      <c r="AE362" t="str">
        <f t="shared" si="49"/>
        <v>tad</v>
      </c>
      <c r="AF362">
        <f t="shared" si="47"/>
        <v>0</v>
      </c>
    </row>
    <row r="363" spans="29:32" x14ac:dyDescent="0.2">
      <c r="AC363" s="3"/>
      <c r="AD363" s="4">
        <f t="shared" si="48"/>
        <v>298</v>
      </c>
      <c r="AE363" t="str">
        <f t="shared" si="49"/>
        <v>tad</v>
      </c>
      <c r="AF363">
        <f t="shared" si="47"/>
        <v>0</v>
      </c>
    </row>
    <row r="364" spans="29:32" x14ac:dyDescent="0.2">
      <c r="AC364" s="3"/>
      <c r="AD364" s="4">
        <f t="shared" si="48"/>
        <v>299</v>
      </c>
      <c r="AE364" t="str">
        <f t="shared" si="49"/>
        <v>tad</v>
      </c>
      <c r="AF364">
        <f t="shared" si="47"/>
        <v>0</v>
      </c>
    </row>
    <row r="365" spans="29:32" x14ac:dyDescent="0.2">
      <c r="AC365" s="3"/>
      <c r="AD365" s="4">
        <f t="shared" si="48"/>
        <v>300</v>
      </c>
      <c r="AE365" t="str">
        <f t="shared" si="49"/>
        <v>tad</v>
      </c>
      <c r="AF365">
        <f t="shared" si="47"/>
        <v>0</v>
      </c>
    </row>
    <row r="366" spans="29:32" x14ac:dyDescent="0.2">
      <c r="AC366" s="3"/>
      <c r="AD366" s="4">
        <f t="shared" si="48"/>
        <v>301</v>
      </c>
      <c r="AE366" t="str">
        <f t="shared" si="49"/>
        <v>tad</v>
      </c>
      <c r="AF366">
        <f t="shared" si="47"/>
        <v>0</v>
      </c>
    </row>
    <row r="367" spans="29:32" x14ac:dyDescent="0.2">
      <c r="AC367" s="3"/>
      <c r="AD367" s="4">
        <f t="shared" si="48"/>
        <v>302</v>
      </c>
      <c r="AE367" t="str">
        <f t="shared" si="49"/>
        <v>tad</v>
      </c>
      <c r="AF367">
        <f t="shared" si="47"/>
        <v>0</v>
      </c>
    </row>
    <row r="368" spans="29:32" x14ac:dyDescent="0.2">
      <c r="AC368" s="3"/>
      <c r="AD368" s="4">
        <f t="shared" si="48"/>
        <v>303</v>
      </c>
      <c r="AE368" t="str">
        <f t="shared" si="49"/>
        <v>tad</v>
      </c>
      <c r="AF368">
        <f t="shared" si="47"/>
        <v>0</v>
      </c>
    </row>
    <row r="369" spans="29:32" x14ac:dyDescent="0.2">
      <c r="AC369" s="3"/>
      <c r="AD369" s="4">
        <f t="shared" si="48"/>
        <v>304</v>
      </c>
      <c r="AE369" t="str">
        <f t="shared" si="49"/>
        <v>tad</v>
      </c>
      <c r="AF369">
        <f t="shared" si="47"/>
        <v>0</v>
      </c>
    </row>
    <row r="370" spans="29:32" x14ac:dyDescent="0.2">
      <c r="AC370" s="3"/>
      <c r="AD370" s="4">
        <f t="shared" si="48"/>
        <v>305</v>
      </c>
      <c r="AE370" t="str">
        <f t="shared" ref="AE370:AE399" si="50">IF(Z17="tad","tad",Z17)</f>
        <v>tad</v>
      </c>
      <c r="AF370">
        <f t="shared" si="47"/>
        <v>0</v>
      </c>
    </row>
    <row r="371" spans="29:32" x14ac:dyDescent="0.2">
      <c r="AC371" s="3"/>
      <c r="AD371" s="4">
        <f t="shared" si="48"/>
        <v>306</v>
      </c>
      <c r="AE371" t="str">
        <f t="shared" si="50"/>
        <v>tad</v>
      </c>
      <c r="AF371">
        <f t="shared" si="47"/>
        <v>0</v>
      </c>
    </row>
    <row r="372" spans="29:32" x14ac:dyDescent="0.2">
      <c r="AC372" s="3"/>
      <c r="AD372" s="4">
        <f t="shared" si="48"/>
        <v>307</v>
      </c>
      <c r="AE372" t="str">
        <f t="shared" si="50"/>
        <v>tad</v>
      </c>
      <c r="AF372">
        <f t="shared" si="47"/>
        <v>0</v>
      </c>
    </row>
    <row r="373" spans="29:32" x14ac:dyDescent="0.2">
      <c r="AC373" s="3"/>
      <c r="AD373" s="4">
        <f t="shared" si="48"/>
        <v>308</v>
      </c>
      <c r="AE373" t="str">
        <f t="shared" si="50"/>
        <v>tad</v>
      </c>
      <c r="AF373">
        <f t="shared" si="47"/>
        <v>0</v>
      </c>
    </row>
    <row r="374" spans="29:32" x14ac:dyDescent="0.2">
      <c r="AC374" s="3"/>
      <c r="AD374" s="4">
        <f t="shared" si="48"/>
        <v>309</v>
      </c>
      <c r="AE374" t="str">
        <f t="shared" si="50"/>
        <v>tad</v>
      </c>
      <c r="AF374">
        <f t="shared" si="47"/>
        <v>0</v>
      </c>
    </row>
    <row r="375" spans="29:32" x14ac:dyDescent="0.2">
      <c r="AC375" s="3"/>
      <c r="AD375" s="4">
        <f t="shared" si="48"/>
        <v>310</v>
      </c>
      <c r="AE375" t="str">
        <f t="shared" si="50"/>
        <v>tad</v>
      </c>
      <c r="AF375">
        <f t="shared" si="47"/>
        <v>0</v>
      </c>
    </row>
    <row r="376" spans="29:32" x14ac:dyDescent="0.2">
      <c r="AC376" s="3"/>
      <c r="AD376" s="4">
        <f t="shared" si="48"/>
        <v>311</v>
      </c>
      <c r="AE376" t="str">
        <f t="shared" si="50"/>
        <v>tad</v>
      </c>
      <c r="AF376">
        <f t="shared" si="47"/>
        <v>0</v>
      </c>
    </row>
    <row r="377" spans="29:32" x14ac:dyDescent="0.2">
      <c r="AC377" s="3"/>
      <c r="AD377" s="4">
        <f t="shared" si="48"/>
        <v>312</v>
      </c>
      <c r="AE377" t="str">
        <f t="shared" si="50"/>
        <v>tad</v>
      </c>
      <c r="AF377">
        <f t="shared" si="47"/>
        <v>0</v>
      </c>
    </row>
    <row r="378" spans="29:32" x14ac:dyDescent="0.2">
      <c r="AC378" s="3"/>
      <c r="AD378" s="4">
        <f t="shared" si="48"/>
        <v>313</v>
      </c>
      <c r="AE378" t="str">
        <f t="shared" si="50"/>
        <v>tad</v>
      </c>
      <c r="AF378">
        <f t="shared" si="47"/>
        <v>0</v>
      </c>
    </row>
    <row r="379" spans="29:32" x14ac:dyDescent="0.2">
      <c r="AC379" s="3"/>
      <c r="AD379" s="4">
        <f t="shared" si="48"/>
        <v>314</v>
      </c>
      <c r="AE379" t="str">
        <f t="shared" si="50"/>
        <v>tad</v>
      </c>
      <c r="AF379">
        <f t="shared" si="47"/>
        <v>0</v>
      </c>
    </row>
    <row r="380" spans="29:32" x14ac:dyDescent="0.2">
      <c r="AC380" s="3"/>
      <c r="AD380" s="4">
        <f t="shared" si="48"/>
        <v>315</v>
      </c>
      <c r="AE380" t="str">
        <f t="shared" si="50"/>
        <v>tad</v>
      </c>
      <c r="AF380">
        <f t="shared" si="47"/>
        <v>0</v>
      </c>
    </row>
    <row r="381" spans="29:32" x14ac:dyDescent="0.2">
      <c r="AC381" s="3"/>
      <c r="AD381" s="4">
        <f t="shared" si="48"/>
        <v>316</v>
      </c>
      <c r="AE381" t="str">
        <f t="shared" si="50"/>
        <v>tad</v>
      </c>
      <c r="AF381">
        <f t="shared" si="47"/>
        <v>0</v>
      </c>
    </row>
    <row r="382" spans="29:32" x14ac:dyDescent="0.2">
      <c r="AC382" s="3"/>
      <c r="AD382" s="4">
        <f t="shared" si="48"/>
        <v>317</v>
      </c>
      <c r="AE382" t="str">
        <f t="shared" si="50"/>
        <v>tad</v>
      </c>
      <c r="AF382">
        <f t="shared" si="47"/>
        <v>0</v>
      </c>
    </row>
    <row r="383" spans="29:32" x14ac:dyDescent="0.2">
      <c r="AC383" s="3"/>
      <c r="AD383" s="4">
        <f t="shared" si="48"/>
        <v>318</v>
      </c>
      <c r="AE383" t="str">
        <f t="shared" si="50"/>
        <v>tad</v>
      </c>
      <c r="AF383">
        <f t="shared" si="47"/>
        <v>0</v>
      </c>
    </row>
    <row r="384" spans="29:32" x14ac:dyDescent="0.2">
      <c r="AC384" s="3"/>
      <c r="AD384" s="4">
        <f t="shared" si="48"/>
        <v>319</v>
      </c>
      <c r="AE384" t="str">
        <f t="shared" si="50"/>
        <v>tad</v>
      </c>
      <c r="AF384">
        <f t="shared" si="47"/>
        <v>0</v>
      </c>
    </row>
    <row r="385" spans="29:32" x14ac:dyDescent="0.2">
      <c r="AC385" s="3"/>
      <c r="AD385" s="4">
        <f t="shared" si="48"/>
        <v>320</v>
      </c>
      <c r="AE385" t="str">
        <f t="shared" si="50"/>
        <v>tad</v>
      </c>
      <c r="AF385">
        <f t="shared" si="47"/>
        <v>0</v>
      </c>
    </row>
    <row r="386" spans="29:32" x14ac:dyDescent="0.2">
      <c r="AD386" s="4">
        <f t="shared" si="48"/>
        <v>321</v>
      </c>
      <c r="AE386" t="str">
        <f t="shared" si="50"/>
        <v>tad</v>
      </c>
      <c r="AF386">
        <f t="shared" ref="AF386:AF430" si="51">IF(COUNT(AD386:AE386)=2,0,-AC$49/500)</f>
        <v>0</v>
      </c>
    </row>
    <row r="387" spans="29:32" x14ac:dyDescent="0.2">
      <c r="AD387" s="4">
        <f t="shared" si="48"/>
        <v>322</v>
      </c>
      <c r="AE387" t="str">
        <f t="shared" si="50"/>
        <v>tad</v>
      </c>
      <c r="AF387">
        <f t="shared" si="51"/>
        <v>0</v>
      </c>
    </row>
    <row r="388" spans="29:32" x14ac:dyDescent="0.2">
      <c r="AD388" s="4">
        <f t="shared" ref="AD388:AD430" si="52">AD387+1</f>
        <v>323</v>
      </c>
      <c r="AE388" t="str">
        <f t="shared" si="50"/>
        <v>tad</v>
      </c>
      <c r="AF388">
        <f t="shared" si="51"/>
        <v>0</v>
      </c>
    </row>
    <row r="389" spans="29:32" x14ac:dyDescent="0.2">
      <c r="AD389" s="4">
        <f t="shared" si="52"/>
        <v>324</v>
      </c>
      <c r="AE389" t="str">
        <f t="shared" si="50"/>
        <v>tad</v>
      </c>
      <c r="AF389">
        <f t="shared" si="51"/>
        <v>0</v>
      </c>
    </row>
    <row r="390" spans="29:32" x14ac:dyDescent="0.2">
      <c r="AD390" s="4">
        <f t="shared" si="52"/>
        <v>325</v>
      </c>
      <c r="AE390" t="str">
        <f t="shared" si="50"/>
        <v>tad</v>
      </c>
      <c r="AF390">
        <f t="shared" si="51"/>
        <v>0</v>
      </c>
    </row>
    <row r="391" spans="29:32" x14ac:dyDescent="0.2">
      <c r="AD391" s="4">
        <f t="shared" si="52"/>
        <v>326</v>
      </c>
      <c r="AE391" t="str">
        <f t="shared" si="50"/>
        <v>tad</v>
      </c>
      <c r="AF391">
        <f t="shared" si="51"/>
        <v>0</v>
      </c>
    </row>
    <row r="392" spans="29:32" x14ac:dyDescent="0.2">
      <c r="AD392" s="4">
        <f t="shared" si="52"/>
        <v>327</v>
      </c>
      <c r="AE392" t="str">
        <f t="shared" si="50"/>
        <v>tad</v>
      </c>
      <c r="AF392">
        <f t="shared" si="51"/>
        <v>0</v>
      </c>
    </row>
    <row r="393" spans="29:32" x14ac:dyDescent="0.2">
      <c r="AD393" s="4">
        <f t="shared" si="52"/>
        <v>328</v>
      </c>
      <c r="AE393" t="str">
        <f t="shared" si="50"/>
        <v>tad</v>
      </c>
      <c r="AF393">
        <f t="shared" si="51"/>
        <v>0</v>
      </c>
    </row>
    <row r="394" spans="29:32" x14ac:dyDescent="0.2">
      <c r="AD394" s="4">
        <f t="shared" si="52"/>
        <v>329</v>
      </c>
      <c r="AE394" t="str">
        <f t="shared" si="50"/>
        <v>tad</v>
      </c>
      <c r="AF394">
        <f t="shared" si="51"/>
        <v>0</v>
      </c>
    </row>
    <row r="395" spans="29:32" x14ac:dyDescent="0.2">
      <c r="AD395" s="4">
        <f t="shared" si="52"/>
        <v>330</v>
      </c>
      <c r="AE395" t="str">
        <f t="shared" si="50"/>
        <v>tad</v>
      </c>
      <c r="AF395">
        <f t="shared" si="51"/>
        <v>0</v>
      </c>
    </row>
    <row r="396" spans="29:32" x14ac:dyDescent="0.2">
      <c r="AD396" s="4">
        <f t="shared" si="52"/>
        <v>331</v>
      </c>
      <c r="AE396" t="str">
        <f t="shared" si="50"/>
        <v>tad</v>
      </c>
      <c r="AF396">
        <f t="shared" si="51"/>
        <v>0</v>
      </c>
    </row>
    <row r="397" spans="29:32" x14ac:dyDescent="0.2">
      <c r="AD397" s="4">
        <f t="shared" si="52"/>
        <v>332</v>
      </c>
      <c r="AE397" t="str">
        <f t="shared" si="50"/>
        <v>tad</v>
      </c>
      <c r="AF397">
        <f t="shared" si="51"/>
        <v>0</v>
      </c>
    </row>
    <row r="398" spans="29:32" x14ac:dyDescent="0.2">
      <c r="AD398" s="4">
        <f t="shared" si="52"/>
        <v>333</v>
      </c>
      <c r="AE398" t="str">
        <f t="shared" si="50"/>
        <v>tad</v>
      </c>
      <c r="AF398">
        <f t="shared" si="51"/>
        <v>0</v>
      </c>
    </row>
    <row r="399" spans="29:32" x14ac:dyDescent="0.2">
      <c r="AD399" s="4">
        <f t="shared" si="52"/>
        <v>334</v>
      </c>
      <c r="AE399" t="str">
        <f t="shared" si="50"/>
        <v>tad</v>
      </c>
      <c r="AF399">
        <f t="shared" si="51"/>
        <v>0</v>
      </c>
    </row>
    <row r="400" spans="29:32" x14ac:dyDescent="0.2">
      <c r="AD400" s="4">
        <f t="shared" si="52"/>
        <v>335</v>
      </c>
      <c r="AE400" t="str">
        <f t="shared" ref="AE400:AE430" si="53">IF(AA17="tad","tad",AA17)</f>
        <v>tad</v>
      </c>
      <c r="AF400">
        <f t="shared" si="51"/>
        <v>0</v>
      </c>
    </row>
    <row r="401" spans="30:32" x14ac:dyDescent="0.2">
      <c r="AD401" s="4">
        <f t="shared" si="52"/>
        <v>336</v>
      </c>
      <c r="AE401" t="str">
        <f t="shared" si="53"/>
        <v>tad</v>
      </c>
      <c r="AF401">
        <f t="shared" si="51"/>
        <v>0</v>
      </c>
    </row>
    <row r="402" spans="30:32" x14ac:dyDescent="0.2">
      <c r="AD402" s="4">
        <f t="shared" si="52"/>
        <v>337</v>
      </c>
      <c r="AE402" t="str">
        <f t="shared" si="53"/>
        <v>tad</v>
      </c>
      <c r="AF402">
        <f t="shared" si="51"/>
        <v>0</v>
      </c>
    </row>
    <row r="403" spans="30:32" x14ac:dyDescent="0.2">
      <c r="AD403" s="4">
        <f t="shared" si="52"/>
        <v>338</v>
      </c>
      <c r="AE403" t="str">
        <f t="shared" si="53"/>
        <v>tad</v>
      </c>
      <c r="AF403">
        <f t="shared" si="51"/>
        <v>0</v>
      </c>
    </row>
    <row r="404" spans="30:32" x14ac:dyDescent="0.2">
      <c r="AD404" s="4">
        <f t="shared" si="52"/>
        <v>339</v>
      </c>
      <c r="AE404" t="str">
        <f t="shared" si="53"/>
        <v>tad</v>
      </c>
      <c r="AF404">
        <f t="shared" si="51"/>
        <v>0</v>
      </c>
    </row>
    <row r="405" spans="30:32" x14ac:dyDescent="0.2">
      <c r="AD405" s="4">
        <f t="shared" si="52"/>
        <v>340</v>
      </c>
      <c r="AE405" t="str">
        <f t="shared" si="53"/>
        <v>tad</v>
      </c>
      <c r="AF405">
        <f t="shared" si="51"/>
        <v>0</v>
      </c>
    </row>
    <row r="406" spans="30:32" x14ac:dyDescent="0.2">
      <c r="AD406" s="4">
        <f t="shared" si="52"/>
        <v>341</v>
      </c>
      <c r="AE406" t="str">
        <f t="shared" si="53"/>
        <v>tad</v>
      </c>
      <c r="AF406">
        <f t="shared" si="51"/>
        <v>0</v>
      </c>
    </row>
    <row r="407" spans="30:32" x14ac:dyDescent="0.2">
      <c r="AD407" s="4">
        <f t="shared" si="52"/>
        <v>342</v>
      </c>
      <c r="AE407" t="str">
        <f t="shared" si="53"/>
        <v>tad</v>
      </c>
      <c r="AF407">
        <f t="shared" si="51"/>
        <v>0</v>
      </c>
    </row>
    <row r="408" spans="30:32" x14ac:dyDescent="0.2">
      <c r="AD408" s="4">
        <f t="shared" si="52"/>
        <v>343</v>
      </c>
      <c r="AE408" t="str">
        <f t="shared" si="53"/>
        <v>tad</v>
      </c>
      <c r="AF408">
        <f t="shared" si="51"/>
        <v>0</v>
      </c>
    </row>
    <row r="409" spans="30:32" x14ac:dyDescent="0.2">
      <c r="AD409" s="4">
        <f t="shared" si="52"/>
        <v>344</v>
      </c>
      <c r="AE409" t="str">
        <f t="shared" si="53"/>
        <v>tad</v>
      </c>
      <c r="AF409">
        <f t="shared" si="51"/>
        <v>0</v>
      </c>
    </row>
    <row r="410" spans="30:32" x14ac:dyDescent="0.2">
      <c r="AD410" s="4">
        <f t="shared" si="52"/>
        <v>345</v>
      </c>
      <c r="AE410" t="str">
        <f t="shared" si="53"/>
        <v>tad</v>
      </c>
      <c r="AF410">
        <f t="shared" si="51"/>
        <v>0</v>
      </c>
    </row>
    <row r="411" spans="30:32" x14ac:dyDescent="0.2">
      <c r="AD411" s="4">
        <f t="shared" si="52"/>
        <v>346</v>
      </c>
      <c r="AE411" t="str">
        <f t="shared" si="53"/>
        <v>tad</v>
      </c>
      <c r="AF411">
        <f t="shared" si="51"/>
        <v>0</v>
      </c>
    </row>
    <row r="412" spans="30:32" x14ac:dyDescent="0.2">
      <c r="AD412" s="4">
        <f t="shared" si="52"/>
        <v>347</v>
      </c>
      <c r="AE412" t="str">
        <f t="shared" si="53"/>
        <v>tad</v>
      </c>
      <c r="AF412">
        <f t="shared" si="51"/>
        <v>0</v>
      </c>
    </row>
    <row r="413" spans="30:32" x14ac:dyDescent="0.2">
      <c r="AD413" s="4">
        <f t="shared" si="52"/>
        <v>348</v>
      </c>
      <c r="AE413" t="str">
        <f t="shared" si="53"/>
        <v>tad</v>
      </c>
      <c r="AF413">
        <f t="shared" si="51"/>
        <v>0</v>
      </c>
    </row>
    <row r="414" spans="30:32" x14ac:dyDescent="0.2">
      <c r="AD414" s="4">
        <f t="shared" si="52"/>
        <v>349</v>
      </c>
      <c r="AE414" t="str">
        <f t="shared" si="53"/>
        <v>tad</v>
      </c>
      <c r="AF414">
        <f t="shared" si="51"/>
        <v>0</v>
      </c>
    </row>
    <row r="415" spans="30:32" x14ac:dyDescent="0.2">
      <c r="AD415" s="4">
        <f t="shared" si="52"/>
        <v>350</v>
      </c>
      <c r="AE415" t="str">
        <f t="shared" si="53"/>
        <v>tad</v>
      </c>
      <c r="AF415">
        <f t="shared" si="51"/>
        <v>0</v>
      </c>
    </row>
    <row r="416" spans="30:32" x14ac:dyDescent="0.2">
      <c r="AD416" s="4">
        <f t="shared" si="52"/>
        <v>351</v>
      </c>
      <c r="AE416" t="str">
        <f t="shared" si="53"/>
        <v>tad</v>
      </c>
      <c r="AF416">
        <f t="shared" si="51"/>
        <v>0</v>
      </c>
    </row>
    <row r="417" spans="30:32" x14ac:dyDescent="0.2">
      <c r="AD417" s="4">
        <f t="shared" si="52"/>
        <v>352</v>
      </c>
      <c r="AE417" t="str">
        <f t="shared" si="53"/>
        <v>tad</v>
      </c>
      <c r="AF417">
        <f t="shared" si="51"/>
        <v>0</v>
      </c>
    </row>
    <row r="418" spans="30:32" x14ac:dyDescent="0.2">
      <c r="AD418" s="4">
        <f t="shared" si="52"/>
        <v>353</v>
      </c>
      <c r="AE418" t="str">
        <f t="shared" si="53"/>
        <v>tad</v>
      </c>
      <c r="AF418">
        <f t="shared" si="51"/>
        <v>0</v>
      </c>
    </row>
    <row r="419" spans="30:32" x14ac:dyDescent="0.2">
      <c r="AD419" s="4">
        <f t="shared" si="52"/>
        <v>354</v>
      </c>
      <c r="AE419" t="str">
        <f t="shared" si="53"/>
        <v>tad</v>
      </c>
      <c r="AF419">
        <f t="shared" si="51"/>
        <v>0</v>
      </c>
    </row>
    <row r="420" spans="30:32" x14ac:dyDescent="0.2">
      <c r="AD420" s="4">
        <f t="shared" si="52"/>
        <v>355</v>
      </c>
      <c r="AE420" t="str">
        <f t="shared" si="53"/>
        <v>tad</v>
      </c>
      <c r="AF420">
        <f t="shared" si="51"/>
        <v>0</v>
      </c>
    </row>
    <row r="421" spans="30:32" x14ac:dyDescent="0.2">
      <c r="AD421" s="4">
        <f t="shared" si="52"/>
        <v>356</v>
      </c>
      <c r="AE421" t="str">
        <f t="shared" si="53"/>
        <v>tad</v>
      </c>
      <c r="AF421">
        <f t="shared" si="51"/>
        <v>0</v>
      </c>
    </row>
    <row r="422" spans="30:32" x14ac:dyDescent="0.2">
      <c r="AD422" s="4">
        <f t="shared" si="52"/>
        <v>357</v>
      </c>
      <c r="AE422" t="str">
        <f t="shared" si="53"/>
        <v>tad</v>
      </c>
      <c r="AF422">
        <f t="shared" si="51"/>
        <v>0</v>
      </c>
    </row>
    <row r="423" spans="30:32" x14ac:dyDescent="0.2">
      <c r="AD423" s="4">
        <f t="shared" si="52"/>
        <v>358</v>
      </c>
      <c r="AE423" t="str">
        <f t="shared" si="53"/>
        <v>tad</v>
      </c>
      <c r="AF423">
        <f t="shared" si="51"/>
        <v>0</v>
      </c>
    </row>
    <row r="424" spans="30:32" x14ac:dyDescent="0.2">
      <c r="AD424" s="4">
        <f t="shared" si="52"/>
        <v>359</v>
      </c>
      <c r="AE424" t="str">
        <f t="shared" si="53"/>
        <v>tad</v>
      </c>
      <c r="AF424">
        <f t="shared" si="51"/>
        <v>0</v>
      </c>
    </row>
    <row r="425" spans="30:32" x14ac:dyDescent="0.2">
      <c r="AD425" s="4">
        <f t="shared" si="52"/>
        <v>360</v>
      </c>
      <c r="AE425" t="str">
        <f t="shared" si="53"/>
        <v>tad</v>
      </c>
      <c r="AF425">
        <f t="shared" si="51"/>
        <v>0</v>
      </c>
    </row>
    <row r="426" spans="30:32" x14ac:dyDescent="0.2">
      <c r="AD426" s="4">
        <f t="shared" si="52"/>
        <v>361</v>
      </c>
      <c r="AE426" t="str">
        <f t="shared" si="53"/>
        <v>tad</v>
      </c>
      <c r="AF426">
        <f t="shared" si="51"/>
        <v>0</v>
      </c>
    </row>
    <row r="427" spans="30:32" x14ac:dyDescent="0.2">
      <c r="AD427" s="4">
        <f t="shared" si="52"/>
        <v>362</v>
      </c>
      <c r="AE427" t="str">
        <f t="shared" si="53"/>
        <v>tad</v>
      </c>
      <c r="AF427">
        <f t="shared" si="51"/>
        <v>0</v>
      </c>
    </row>
    <row r="428" spans="30:32" x14ac:dyDescent="0.2">
      <c r="AD428" s="4">
        <f t="shared" si="52"/>
        <v>363</v>
      </c>
      <c r="AE428" t="str">
        <f t="shared" si="53"/>
        <v>tad</v>
      </c>
      <c r="AF428">
        <f t="shared" si="51"/>
        <v>0</v>
      </c>
    </row>
    <row r="429" spans="30:32" x14ac:dyDescent="0.2">
      <c r="AD429" s="4">
        <f t="shared" si="52"/>
        <v>364</v>
      </c>
      <c r="AE429" t="str">
        <f t="shared" si="53"/>
        <v>tad</v>
      </c>
      <c r="AF429">
        <f t="shared" si="51"/>
        <v>0</v>
      </c>
    </row>
    <row r="430" spans="30:32" x14ac:dyDescent="0.2">
      <c r="AD430" s="4">
        <f t="shared" si="52"/>
        <v>365</v>
      </c>
      <c r="AE430" t="str">
        <f t="shared" si="53"/>
        <v>tad</v>
      </c>
      <c r="AF430">
        <f t="shared" si="51"/>
        <v>0</v>
      </c>
    </row>
  </sheetData>
  <mergeCells count="5">
    <mergeCell ref="B12:C12"/>
    <mergeCell ref="O6:AA6"/>
    <mergeCell ref="A6:M6"/>
    <mergeCell ref="B11:C11"/>
    <mergeCell ref="B10:C10"/>
  </mergeCells>
  <phoneticPr fontId="0" type="noConversion"/>
  <printOptions headings="1"/>
  <pageMargins left="0.94488188976377963" right="0.15748031496062992" top="0.78740157480314965" bottom="0.78740157480314965" header="0.51181102362204722" footer="0.31496062992125984"/>
  <pageSetup paperSize="9" orientation="portrait" r:id="rId1"/>
  <headerFooter alignWithMargins="0">
    <oddFooter>&amp;L&amp;8&amp;F\&amp;A ;&amp;D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30"/>
  <sheetViews>
    <sheetView topLeftCell="A10" workbookViewId="0">
      <selection activeCell="M49" sqref="M49"/>
    </sheetView>
  </sheetViews>
  <sheetFormatPr defaultRowHeight="12.75" x14ac:dyDescent="0.2"/>
  <cols>
    <col min="1" max="1" width="10.7109375" customWidth="1"/>
    <col min="2" max="13" width="5.7109375" customWidth="1"/>
    <col min="15" max="15" width="13.7109375" customWidth="1"/>
    <col min="16" max="27" width="7.7109375" customWidth="1"/>
    <col min="28" max="28" width="6.7109375" customWidth="1"/>
  </cols>
  <sheetData>
    <row r="1" spans="1:28" x14ac:dyDescent="0.2">
      <c r="A1" s="13" t="s">
        <v>27</v>
      </c>
      <c r="O1" s="13" t="s">
        <v>27</v>
      </c>
    </row>
    <row r="2" spans="1:28" x14ac:dyDescent="0.2">
      <c r="A2" s="13"/>
      <c r="B2" t="s">
        <v>37</v>
      </c>
      <c r="L2">
        <v>5</v>
      </c>
      <c r="M2" t="s">
        <v>28</v>
      </c>
      <c r="O2" s="13"/>
      <c r="P2" t="s">
        <v>37</v>
      </c>
      <c r="Z2">
        <v>5</v>
      </c>
      <c r="AA2" t="s">
        <v>28</v>
      </c>
    </row>
    <row r="3" spans="1:28" x14ac:dyDescent="0.2">
      <c r="A3" s="13"/>
      <c r="B3" t="s">
        <v>31</v>
      </c>
      <c r="O3" s="13"/>
      <c r="P3" t="s">
        <v>31</v>
      </c>
    </row>
    <row r="4" spans="1:28" ht="15.75" x14ac:dyDescent="0.25">
      <c r="B4" s="5" t="str">
        <f>IF(MOD($P$13,4)=0,"***  Salah form - Gunakan form untuk Tahun Kabisat ***","")</f>
        <v/>
      </c>
      <c r="P4" s="5" t="str">
        <f>IF(MOD($P$13,4)=0,"***  Salah form - Gunakan form untuk Tahun Kabisat ***","")</f>
        <v/>
      </c>
    </row>
    <row r="6" spans="1:28" ht="18.75" x14ac:dyDescent="0.25">
      <c r="A6" s="255" t="s">
        <v>101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O6" s="254" t="s">
        <v>102</v>
      </c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</row>
    <row r="7" spans="1:28" ht="15.75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</row>
    <row r="8" spans="1:28" x14ac:dyDescent="0.2">
      <c r="A8" s="25" t="s">
        <v>87</v>
      </c>
      <c r="B8" s="222" t="s">
        <v>107</v>
      </c>
      <c r="C8" s="26"/>
      <c r="D8" s="25" t="s">
        <v>40</v>
      </c>
      <c r="E8" s="222" t="s">
        <v>108</v>
      </c>
      <c r="F8" s="11"/>
      <c r="O8" s="39" t="s">
        <v>87</v>
      </c>
      <c r="P8" s="39" t="str">
        <f>IF(B8="","",B8)</f>
        <v>Rogodono</v>
      </c>
      <c r="Q8" s="96"/>
      <c r="R8" s="39" t="s">
        <v>40</v>
      </c>
      <c r="S8" s="39" t="str">
        <f>IF(E8="","",E8)</f>
        <v>Jatinegara</v>
      </c>
      <c r="T8" s="96"/>
      <c r="U8" s="42"/>
      <c r="V8" s="43"/>
      <c r="W8" s="115" t="s">
        <v>96</v>
      </c>
      <c r="X8" s="139"/>
      <c r="Y8" s="139"/>
      <c r="Z8" s="140"/>
      <c r="AA8" s="141"/>
      <c r="AB8" s="145"/>
    </row>
    <row r="9" spans="1:28" ht="16.5" x14ac:dyDescent="0.25">
      <c r="A9" s="27" t="s">
        <v>41</v>
      </c>
      <c r="C9" s="29"/>
      <c r="D9" s="122" t="s">
        <v>81</v>
      </c>
      <c r="E9" s="204"/>
      <c r="F9" s="10" t="s">
        <v>90</v>
      </c>
      <c r="O9" s="41" t="s">
        <v>41</v>
      </c>
      <c r="P9" s="41">
        <f>IF(B11="","",B11)</f>
        <v>109.49151999999999</v>
      </c>
      <c r="Q9" s="100"/>
      <c r="R9" s="67" t="s">
        <v>81</v>
      </c>
      <c r="S9" s="46" t="str">
        <f>IF(E9="","",E9)</f>
        <v/>
      </c>
      <c r="T9" s="97" t="s">
        <v>93</v>
      </c>
      <c r="U9" s="42"/>
      <c r="V9" s="43"/>
      <c r="W9" s="152" t="s">
        <v>99</v>
      </c>
      <c r="X9" s="146" t="str">
        <f>+F11&amp;" m , Q ="</f>
        <v xml:space="preserve"> m , Q =</v>
      </c>
      <c r="Y9" s="146" t="str">
        <f>+H11 &amp;" ( H -"</f>
        <v xml:space="preserve"> ( H -</v>
      </c>
      <c r="Z9" s="147" t="str">
        <f>+J11 &amp; " ) ^"</f>
        <v xml:space="preserve"> ) ^</v>
      </c>
      <c r="AA9" s="148">
        <f>+L11</f>
        <v>0</v>
      </c>
    </row>
    <row r="10" spans="1:28" x14ac:dyDescent="0.2">
      <c r="A10" s="27" t="s">
        <v>88</v>
      </c>
      <c r="B10" s="258" t="s">
        <v>109</v>
      </c>
      <c r="C10" s="257"/>
      <c r="D10" s="119" t="s">
        <v>96</v>
      </c>
      <c r="E10" s="123"/>
      <c r="F10" s="123"/>
      <c r="G10" s="124"/>
      <c r="H10" s="125"/>
      <c r="I10" s="125"/>
      <c r="J10" s="193"/>
      <c r="K10" s="193"/>
      <c r="L10" s="194"/>
      <c r="M10" s="118"/>
      <c r="O10" s="41" t="s">
        <v>88</v>
      </c>
      <c r="P10" s="41" t="str">
        <f>IF(B10="","",B10)</f>
        <v>-7,64158</v>
      </c>
      <c r="Q10" s="100"/>
      <c r="W10" s="153"/>
      <c r="X10" s="149" t="str">
        <f>+F12&amp;" m , Q ="</f>
        <v xml:space="preserve"> m , Q =</v>
      </c>
      <c r="Y10" s="149" t="str">
        <f>+H12 &amp;" ( H -"</f>
        <v xml:space="preserve"> ( H -</v>
      </c>
      <c r="Z10" s="150" t="str">
        <f>+J12 &amp; " ) ^"</f>
        <v xml:space="preserve"> ) ^</v>
      </c>
      <c r="AA10" s="151">
        <f>+L12</f>
        <v>0</v>
      </c>
    </row>
    <row r="11" spans="1:28" ht="15.75" x14ac:dyDescent="0.25">
      <c r="A11" s="30" t="s">
        <v>89</v>
      </c>
      <c r="B11" s="256">
        <v>109.49151999999999</v>
      </c>
      <c r="C11" s="257"/>
      <c r="D11" s="27"/>
      <c r="E11" s="126" t="s">
        <v>106</v>
      </c>
      <c r="F11" s="205"/>
      <c r="G11" s="126" t="s">
        <v>100</v>
      </c>
      <c r="H11" s="205"/>
      <c r="I11" s="127" t="s">
        <v>97</v>
      </c>
      <c r="J11" s="205"/>
      <c r="K11" s="127" t="s">
        <v>98</v>
      </c>
      <c r="L11" s="206"/>
      <c r="M11" s="15"/>
      <c r="O11" s="46" t="s">
        <v>89</v>
      </c>
      <c r="P11" s="46" t="e">
        <f>IF(#REF!="","",#REF!)</f>
        <v>#REF!</v>
      </c>
      <c r="Q11" s="97"/>
      <c r="X11" s="43"/>
      <c r="Y11" s="43"/>
      <c r="Z11" s="43"/>
      <c r="AA11" s="45"/>
    </row>
    <row r="12" spans="1:28" ht="15.75" x14ac:dyDescent="0.25">
      <c r="A12" s="24"/>
      <c r="B12" s="24"/>
      <c r="C12" s="24"/>
      <c r="D12" s="30"/>
      <c r="E12" s="128" t="s">
        <v>99</v>
      </c>
      <c r="F12" s="207"/>
      <c r="G12" s="128" t="s">
        <v>100</v>
      </c>
      <c r="H12" s="207"/>
      <c r="I12" s="129" t="s">
        <v>97</v>
      </c>
      <c r="J12" s="207"/>
      <c r="K12" s="129" t="s">
        <v>98</v>
      </c>
      <c r="L12" s="208"/>
      <c r="M12" s="24"/>
      <c r="O12" s="45"/>
      <c r="P12" s="45"/>
      <c r="Q12" s="45"/>
      <c r="X12" s="43"/>
      <c r="Y12" s="43"/>
      <c r="Z12" s="43"/>
      <c r="AA12" s="45"/>
    </row>
    <row r="13" spans="1:28" x14ac:dyDescent="0.2">
      <c r="O13" s="98" t="s">
        <v>26</v>
      </c>
      <c r="P13" s="130">
        <f>+B14</f>
        <v>2007</v>
      </c>
      <c r="Q13" s="144"/>
      <c r="R13" s="43"/>
      <c r="S13" s="43"/>
      <c r="T13" s="43"/>
      <c r="U13" s="43"/>
      <c r="V13" s="43"/>
      <c r="W13" s="43"/>
      <c r="X13" s="43"/>
      <c r="Y13" s="43"/>
      <c r="Z13" s="43"/>
      <c r="AA13" s="43"/>
    </row>
    <row r="14" spans="1:28" ht="15.75" x14ac:dyDescent="0.25">
      <c r="A14" s="6" t="s">
        <v>26</v>
      </c>
      <c r="B14" s="223">
        <v>2007</v>
      </c>
      <c r="C14" s="5"/>
      <c r="O14" s="98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</row>
    <row r="15" spans="1:28" x14ac:dyDescent="0.2">
      <c r="A15" s="6"/>
      <c r="O15" s="131" t="s">
        <v>20</v>
      </c>
      <c r="P15" s="49" t="s">
        <v>0</v>
      </c>
      <c r="Q15" s="49" t="s">
        <v>1</v>
      </c>
      <c r="R15" s="49" t="s">
        <v>2</v>
      </c>
      <c r="S15" s="49" t="s">
        <v>3</v>
      </c>
      <c r="T15" s="49" t="s">
        <v>21</v>
      </c>
      <c r="U15" s="49" t="s">
        <v>5</v>
      </c>
      <c r="V15" s="49" t="s">
        <v>6</v>
      </c>
      <c r="W15" s="49" t="s">
        <v>22</v>
      </c>
      <c r="X15" s="49" t="s">
        <v>8</v>
      </c>
      <c r="Y15" s="49" t="s">
        <v>23</v>
      </c>
      <c r="Z15" s="49" t="s">
        <v>24</v>
      </c>
      <c r="AA15" s="90" t="s">
        <v>25</v>
      </c>
      <c r="AB15" s="1"/>
    </row>
    <row r="16" spans="1:28" x14ac:dyDescent="0.2">
      <c r="A16" s="91" t="s">
        <v>20</v>
      </c>
      <c r="B16" s="22" t="s">
        <v>0</v>
      </c>
      <c r="C16" s="22" t="s">
        <v>1</v>
      </c>
      <c r="D16" s="22" t="s">
        <v>2</v>
      </c>
      <c r="E16" s="22" t="s">
        <v>3</v>
      </c>
      <c r="F16" s="22" t="s">
        <v>21</v>
      </c>
      <c r="G16" s="22" t="s">
        <v>5</v>
      </c>
      <c r="H16" s="22" t="s">
        <v>6</v>
      </c>
      <c r="I16" s="22" t="s">
        <v>22</v>
      </c>
      <c r="J16" s="22" t="s">
        <v>8</v>
      </c>
      <c r="K16" s="22" t="s">
        <v>23</v>
      </c>
      <c r="L16" s="22" t="s">
        <v>24</v>
      </c>
      <c r="M16" s="21" t="s">
        <v>25</v>
      </c>
      <c r="O16" s="132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97"/>
    </row>
    <row r="17" spans="1:33" x14ac:dyDescent="0.2">
      <c r="A17" s="9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6"/>
      <c r="O17" s="133">
        <v>1</v>
      </c>
      <c r="P17" s="154">
        <f t="shared" ref="P17:P44" si="0">IF(B18="tad","tad",IF(B18&lt;$F$11,$H$11*(B18-$J$11)^$L$11,$H$12*(B18-$J$12)^$L$12))</f>
        <v>0</v>
      </c>
      <c r="Q17" s="155">
        <f t="shared" ref="Q17:Q44" si="1">IF(C18="tad","tad",IF(C18&lt;$F$11,$H$11*(C18-$J$11)^$L$11,$H$12*(C18-$J$12)^$L$12))</f>
        <v>0</v>
      </c>
      <c r="R17" s="155">
        <f t="shared" ref="R17:R44" si="2">IF(D18="tad","tad",IF(D18&lt;$F$11,$H$11*(D18-$J$11)^$L$11,$H$12*(D18-$J$12)^$L$12))</f>
        <v>0</v>
      </c>
      <c r="S17" s="155">
        <f t="shared" ref="S17:S44" si="3">IF(E18="tad","tad",IF(E18&lt;$F$11,$H$11*(E18-$J$11)^$L$11,$H$12*(E18-$J$12)^$L$12))</f>
        <v>0</v>
      </c>
      <c r="T17" s="155" t="str">
        <f t="shared" ref="T17:T44" si="4">IF(F18="tad","tad",IF(F18&lt;$F$11,$H$11*(F18-$J$11)^$L$11,$H$12*(F18-$J$12)^$L$12))</f>
        <v>tad</v>
      </c>
      <c r="U17" s="155">
        <f t="shared" ref="U17:U44" si="5">IF(G18="tad","tad",IF(G18&lt;$F$11,$H$11*(G18-$J$11)^$L$11,$H$12*(G18-$J$12)^$L$12))</f>
        <v>0</v>
      </c>
      <c r="V17" s="155">
        <f t="shared" ref="V17:V44" si="6">IF(H18="tad","tad",IF(H18&lt;$F$11,$H$11*(H18-$J$11)^$L$11,$H$12*(H18-$J$12)^$L$12))</f>
        <v>0</v>
      </c>
      <c r="W17" s="155">
        <f t="shared" ref="W17:W44" si="7">IF(I18="tad","tad",IF(I18&lt;$F$11,$H$11*(I18-$J$11)^$L$11,$H$12*(I18-$J$12)^$L$12))</f>
        <v>0</v>
      </c>
      <c r="X17" s="155">
        <f t="shared" ref="X17:X44" si="8">IF(J18="tad","tad",IF(J18&lt;$F$11,$H$11*(J18-$J$11)^$L$11,$H$12*(J18-$J$12)^$L$12))</f>
        <v>0</v>
      </c>
      <c r="Y17" s="155">
        <f t="shared" ref="Y17:Y44" si="9">IF(K18="tad","tad",IF(K18&lt;$F$11,$H$11*(K18-$J$11)^$L$11,$H$12*(K18-$J$12)^$L$12))</f>
        <v>0</v>
      </c>
      <c r="Z17" s="155">
        <f t="shared" ref="Z17:Z44" si="10">IF(L18="tad","tad",IF(L18&lt;$F$11,$H$11*(L18-$J$11)^$L$11,$H$12*(L18-$J$12)^$L$12))</f>
        <v>0</v>
      </c>
      <c r="AA17" s="156">
        <f t="shared" ref="AA17:AA44" si="11">IF(M18="tad","tad",IF(M18&lt;$F$11,$H$11*(M18-$J$11)^$L$11,$H$12*(M18-$J$12)^$L$12))</f>
        <v>0</v>
      </c>
      <c r="AC17" s="3"/>
      <c r="AG17" s="7"/>
    </row>
    <row r="18" spans="1:33" ht="15" customHeight="1" x14ac:dyDescent="0.2">
      <c r="A18" s="93">
        <v>1</v>
      </c>
      <c r="B18" s="224">
        <v>1.32</v>
      </c>
      <c r="C18" s="242">
        <v>2.0499999999999998</v>
      </c>
      <c r="D18" s="225">
        <v>1.1299999999999999</v>
      </c>
      <c r="E18" s="225">
        <v>0.94</v>
      </c>
      <c r="F18" s="225" t="s">
        <v>105</v>
      </c>
      <c r="G18" s="242">
        <v>1.65</v>
      </c>
      <c r="H18" s="242">
        <v>1.48</v>
      </c>
      <c r="I18" s="225">
        <v>0.56000000000000005</v>
      </c>
      <c r="J18" s="225">
        <v>0.6</v>
      </c>
      <c r="K18" s="225">
        <v>0.6</v>
      </c>
      <c r="L18" s="242">
        <v>1.84</v>
      </c>
      <c r="M18" s="226">
        <v>1.1100000000000001</v>
      </c>
      <c r="O18" s="133">
        <v>2</v>
      </c>
      <c r="P18" s="157">
        <f t="shared" si="0"/>
        <v>0</v>
      </c>
      <c r="Q18" s="158">
        <f t="shared" si="1"/>
        <v>0</v>
      </c>
      <c r="R18" s="158">
        <f t="shared" si="2"/>
        <v>0</v>
      </c>
      <c r="S18" s="158">
        <f t="shared" si="3"/>
        <v>0</v>
      </c>
      <c r="T18" s="158" t="str">
        <f t="shared" si="4"/>
        <v>tad</v>
      </c>
      <c r="U18" s="158">
        <f t="shared" si="5"/>
        <v>0</v>
      </c>
      <c r="V18" s="158">
        <f t="shared" si="6"/>
        <v>0</v>
      </c>
      <c r="W18" s="158">
        <f t="shared" si="7"/>
        <v>0</v>
      </c>
      <c r="X18" s="158">
        <f t="shared" si="8"/>
        <v>0</v>
      </c>
      <c r="Y18" s="158">
        <f t="shared" si="9"/>
        <v>0</v>
      </c>
      <c r="Z18" s="158">
        <f t="shared" si="10"/>
        <v>0</v>
      </c>
      <c r="AA18" s="159">
        <f t="shared" si="11"/>
        <v>0</v>
      </c>
      <c r="AC18" s="3"/>
      <c r="AG18" s="7"/>
    </row>
    <row r="19" spans="1:33" ht="15" customHeight="1" x14ac:dyDescent="0.2">
      <c r="A19" s="93">
        <v>2</v>
      </c>
      <c r="B19" s="227">
        <v>0.95</v>
      </c>
      <c r="C19" s="243">
        <v>1.74</v>
      </c>
      <c r="D19" s="228">
        <v>0.85</v>
      </c>
      <c r="E19" s="228">
        <v>1.05</v>
      </c>
      <c r="F19" s="228" t="s">
        <v>105</v>
      </c>
      <c r="G19" s="243">
        <v>1.62</v>
      </c>
      <c r="H19" s="243">
        <v>1.56</v>
      </c>
      <c r="I19" s="228">
        <v>0.56999999999999995</v>
      </c>
      <c r="J19" s="228">
        <v>0.6</v>
      </c>
      <c r="K19" s="228">
        <v>0.6</v>
      </c>
      <c r="L19" s="228">
        <v>1.56</v>
      </c>
      <c r="M19" s="229">
        <v>1.17</v>
      </c>
      <c r="O19" s="133">
        <v>3</v>
      </c>
      <c r="P19" s="157">
        <f t="shared" si="0"/>
        <v>0</v>
      </c>
      <c r="Q19" s="158">
        <f t="shared" si="1"/>
        <v>0</v>
      </c>
      <c r="R19" s="158">
        <f t="shared" si="2"/>
        <v>0</v>
      </c>
      <c r="S19" s="158">
        <f t="shared" si="3"/>
        <v>0</v>
      </c>
      <c r="T19" s="158" t="str">
        <f t="shared" si="4"/>
        <v>tad</v>
      </c>
      <c r="U19" s="158">
        <f t="shared" si="5"/>
        <v>0</v>
      </c>
      <c r="V19" s="158">
        <f t="shared" si="6"/>
        <v>0</v>
      </c>
      <c r="W19" s="158">
        <f t="shared" si="7"/>
        <v>0</v>
      </c>
      <c r="X19" s="158">
        <f t="shared" si="8"/>
        <v>0</v>
      </c>
      <c r="Y19" s="158">
        <f t="shared" si="9"/>
        <v>0</v>
      </c>
      <c r="Z19" s="158">
        <f t="shared" si="10"/>
        <v>0</v>
      </c>
      <c r="AA19" s="159">
        <f t="shared" si="11"/>
        <v>0</v>
      </c>
      <c r="AC19" s="3"/>
      <c r="AG19" s="7"/>
    </row>
    <row r="20" spans="1:33" ht="15" customHeight="1" x14ac:dyDescent="0.2">
      <c r="A20" s="93">
        <v>3</v>
      </c>
      <c r="B20" s="227">
        <v>1.32</v>
      </c>
      <c r="C20" s="243">
        <v>1.83</v>
      </c>
      <c r="D20" s="228">
        <v>0.9</v>
      </c>
      <c r="E20" s="228">
        <v>1.06</v>
      </c>
      <c r="F20" s="228" t="s">
        <v>105</v>
      </c>
      <c r="G20" s="243">
        <v>1.63</v>
      </c>
      <c r="H20" s="243">
        <v>1.52</v>
      </c>
      <c r="I20" s="228">
        <v>0.6</v>
      </c>
      <c r="J20" s="228">
        <v>0.6</v>
      </c>
      <c r="K20" s="228">
        <v>0.6</v>
      </c>
      <c r="L20" s="243">
        <v>3.32</v>
      </c>
      <c r="M20" s="229">
        <v>1.92</v>
      </c>
      <c r="O20" s="133">
        <v>4</v>
      </c>
      <c r="P20" s="157">
        <f t="shared" si="0"/>
        <v>0</v>
      </c>
      <c r="Q20" s="158">
        <f t="shared" si="1"/>
        <v>0</v>
      </c>
      <c r="R20" s="158">
        <f t="shared" si="2"/>
        <v>0</v>
      </c>
      <c r="S20" s="158">
        <f t="shared" si="3"/>
        <v>0</v>
      </c>
      <c r="T20" s="158">
        <f t="shared" si="4"/>
        <v>0</v>
      </c>
      <c r="U20" s="158">
        <f t="shared" si="5"/>
        <v>0</v>
      </c>
      <c r="V20" s="158">
        <f t="shared" si="6"/>
        <v>0</v>
      </c>
      <c r="W20" s="158">
        <f t="shared" si="7"/>
        <v>0</v>
      </c>
      <c r="X20" s="158">
        <f t="shared" si="8"/>
        <v>0</v>
      </c>
      <c r="Y20" s="158">
        <f t="shared" si="9"/>
        <v>0</v>
      </c>
      <c r="Z20" s="158">
        <f t="shared" si="10"/>
        <v>0</v>
      </c>
      <c r="AA20" s="159">
        <f t="shared" si="11"/>
        <v>0</v>
      </c>
      <c r="AC20" s="3"/>
      <c r="AG20" s="7"/>
    </row>
    <row r="21" spans="1:33" ht="15" customHeight="1" x14ac:dyDescent="0.2">
      <c r="A21" s="93">
        <v>4</v>
      </c>
      <c r="B21" s="227">
        <v>1.75</v>
      </c>
      <c r="C21" s="243">
        <v>1.69</v>
      </c>
      <c r="D21" s="228">
        <v>0.98</v>
      </c>
      <c r="E21" s="228">
        <v>1.06</v>
      </c>
      <c r="F21" s="228">
        <v>0.44</v>
      </c>
      <c r="G21" s="243">
        <v>1.58</v>
      </c>
      <c r="H21" s="243">
        <v>1.5</v>
      </c>
      <c r="I21" s="228">
        <v>0.6</v>
      </c>
      <c r="J21" s="228">
        <v>0.6</v>
      </c>
      <c r="K21" s="228">
        <v>0.6</v>
      </c>
      <c r="L21" s="228">
        <v>1.08</v>
      </c>
      <c r="M21" s="229">
        <v>2.02</v>
      </c>
      <c r="O21" s="133">
        <v>5</v>
      </c>
      <c r="P21" s="157">
        <f t="shared" si="0"/>
        <v>0</v>
      </c>
      <c r="Q21" s="158">
        <f t="shared" si="1"/>
        <v>0</v>
      </c>
      <c r="R21" s="158">
        <f t="shared" si="2"/>
        <v>0</v>
      </c>
      <c r="S21" s="158">
        <f t="shared" si="3"/>
        <v>0</v>
      </c>
      <c r="T21" s="158">
        <f t="shared" si="4"/>
        <v>0</v>
      </c>
      <c r="U21" s="158">
        <f t="shared" si="5"/>
        <v>0</v>
      </c>
      <c r="V21" s="158">
        <f t="shared" si="6"/>
        <v>0</v>
      </c>
      <c r="W21" s="158">
        <f t="shared" si="7"/>
        <v>0</v>
      </c>
      <c r="X21" s="158">
        <f t="shared" si="8"/>
        <v>0</v>
      </c>
      <c r="Y21" s="158">
        <f t="shared" si="9"/>
        <v>0</v>
      </c>
      <c r="Z21" s="158">
        <f t="shared" si="10"/>
        <v>0</v>
      </c>
      <c r="AA21" s="159">
        <f t="shared" si="11"/>
        <v>0</v>
      </c>
      <c r="AC21" s="3"/>
      <c r="AG21" s="8"/>
    </row>
    <row r="22" spans="1:33" ht="15" customHeight="1" x14ac:dyDescent="0.2">
      <c r="A22" s="93">
        <v>5</v>
      </c>
      <c r="B22" s="227">
        <v>1.61</v>
      </c>
      <c r="C22" s="243">
        <v>1.94</v>
      </c>
      <c r="D22" s="228">
        <v>0.95</v>
      </c>
      <c r="E22" s="228">
        <v>1.06</v>
      </c>
      <c r="F22" s="228">
        <v>0.44</v>
      </c>
      <c r="G22" s="243">
        <v>1.56</v>
      </c>
      <c r="H22" s="243">
        <v>1.52</v>
      </c>
      <c r="I22" s="228">
        <v>0.57999999999999996</v>
      </c>
      <c r="J22" s="228">
        <v>0.6</v>
      </c>
      <c r="K22" s="228">
        <v>0.6</v>
      </c>
      <c r="L22" s="228">
        <v>0.59</v>
      </c>
      <c r="M22" s="229">
        <v>2.27</v>
      </c>
      <c r="O22" s="134">
        <v>6</v>
      </c>
      <c r="P22" s="160">
        <f t="shared" si="0"/>
        <v>0</v>
      </c>
      <c r="Q22" s="161">
        <f t="shared" si="1"/>
        <v>0</v>
      </c>
      <c r="R22" s="161">
        <f t="shared" si="2"/>
        <v>0</v>
      </c>
      <c r="S22" s="161">
        <f t="shared" si="3"/>
        <v>0</v>
      </c>
      <c r="T22" s="161">
        <f t="shared" si="4"/>
        <v>0</v>
      </c>
      <c r="U22" s="161">
        <f t="shared" si="5"/>
        <v>0</v>
      </c>
      <c r="V22" s="161">
        <f t="shared" si="6"/>
        <v>0</v>
      </c>
      <c r="W22" s="161">
        <f t="shared" si="7"/>
        <v>0</v>
      </c>
      <c r="X22" s="161">
        <f t="shared" si="8"/>
        <v>0</v>
      </c>
      <c r="Y22" s="161">
        <f t="shared" si="9"/>
        <v>0</v>
      </c>
      <c r="Z22" s="161">
        <f t="shared" si="10"/>
        <v>0</v>
      </c>
      <c r="AA22" s="162">
        <f t="shared" si="11"/>
        <v>0</v>
      </c>
      <c r="AC22" s="3"/>
      <c r="AG22" s="8"/>
    </row>
    <row r="23" spans="1:33" ht="15" customHeight="1" x14ac:dyDescent="0.2">
      <c r="A23" s="94">
        <v>6</v>
      </c>
      <c r="B23" s="230">
        <v>1.37</v>
      </c>
      <c r="C23" s="231">
        <v>1.1599999999999999</v>
      </c>
      <c r="D23" s="231">
        <v>0.96</v>
      </c>
      <c r="E23" s="231">
        <v>0.92</v>
      </c>
      <c r="F23" s="228">
        <v>0.44</v>
      </c>
      <c r="G23" s="244">
        <v>1.54</v>
      </c>
      <c r="H23" s="244">
        <v>1.56</v>
      </c>
      <c r="I23" s="231">
        <v>0.57999999999999996</v>
      </c>
      <c r="J23" s="228">
        <v>0.6</v>
      </c>
      <c r="K23" s="228">
        <v>0.6</v>
      </c>
      <c r="L23" s="231">
        <v>0.95</v>
      </c>
      <c r="M23" s="232">
        <v>2.6</v>
      </c>
      <c r="O23" s="133">
        <v>7</v>
      </c>
      <c r="P23" s="157">
        <f t="shared" si="0"/>
        <v>0</v>
      </c>
      <c r="Q23" s="158">
        <f t="shared" si="1"/>
        <v>0</v>
      </c>
      <c r="R23" s="158">
        <f t="shared" si="2"/>
        <v>0</v>
      </c>
      <c r="S23" s="158">
        <f t="shared" si="3"/>
        <v>0</v>
      </c>
      <c r="T23" s="158">
        <f t="shared" si="4"/>
        <v>0</v>
      </c>
      <c r="U23" s="158">
        <f t="shared" si="5"/>
        <v>0</v>
      </c>
      <c r="V23" s="158">
        <f t="shared" si="6"/>
        <v>0</v>
      </c>
      <c r="W23" s="158">
        <f t="shared" si="7"/>
        <v>0</v>
      </c>
      <c r="X23" s="158">
        <f t="shared" si="8"/>
        <v>0</v>
      </c>
      <c r="Y23" s="158">
        <f t="shared" si="9"/>
        <v>0</v>
      </c>
      <c r="Z23" s="158">
        <f t="shared" si="10"/>
        <v>0</v>
      </c>
      <c r="AA23" s="159">
        <f t="shared" si="11"/>
        <v>0</v>
      </c>
      <c r="AC23" s="3"/>
      <c r="AG23" s="8"/>
    </row>
    <row r="24" spans="1:33" ht="15" customHeight="1" x14ac:dyDescent="0.2">
      <c r="A24" s="93">
        <v>7</v>
      </c>
      <c r="B24" s="227">
        <v>1.3</v>
      </c>
      <c r="C24" s="228">
        <v>0.89</v>
      </c>
      <c r="D24" s="228">
        <v>1</v>
      </c>
      <c r="E24" s="228">
        <v>0.86</v>
      </c>
      <c r="F24" s="228">
        <v>0.44</v>
      </c>
      <c r="G24" s="243">
        <v>1.49</v>
      </c>
      <c r="H24" s="243">
        <v>1.48</v>
      </c>
      <c r="I24" s="228">
        <v>0.56999999999999995</v>
      </c>
      <c r="J24" s="228">
        <v>0.6</v>
      </c>
      <c r="K24" s="228">
        <v>0.6</v>
      </c>
      <c r="L24" s="243">
        <v>1.74</v>
      </c>
      <c r="M24" s="229">
        <v>0.89</v>
      </c>
      <c r="O24" s="133">
        <v>8</v>
      </c>
      <c r="P24" s="157">
        <f t="shared" si="0"/>
        <v>0</v>
      </c>
      <c r="Q24" s="158">
        <f t="shared" si="1"/>
        <v>0</v>
      </c>
      <c r="R24" s="158">
        <f t="shared" si="2"/>
        <v>0</v>
      </c>
      <c r="S24" s="158">
        <f t="shared" si="3"/>
        <v>0</v>
      </c>
      <c r="T24" s="158">
        <f t="shared" si="4"/>
        <v>0</v>
      </c>
      <c r="U24" s="158" t="str">
        <f t="shared" si="5"/>
        <v>tad</v>
      </c>
      <c r="V24" s="158">
        <f t="shared" si="6"/>
        <v>0</v>
      </c>
      <c r="W24" s="158">
        <f t="shared" si="7"/>
        <v>0</v>
      </c>
      <c r="X24" s="158">
        <f t="shared" si="8"/>
        <v>0</v>
      </c>
      <c r="Y24" s="158">
        <f t="shared" si="9"/>
        <v>0</v>
      </c>
      <c r="Z24" s="158">
        <f t="shared" si="10"/>
        <v>0</v>
      </c>
      <c r="AA24" s="159">
        <f t="shared" si="11"/>
        <v>0</v>
      </c>
      <c r="AC24" s="3"/>
      <c r="AG24" s="8"/>
    </row>
    <row r="25" spans="1:33" ht="15" customHeight="1" x14ac:dyDescent="0.2">
      <c r="A25" s="93">
        <v>8</v>
      </c>
      <c r="B25" s="227">
        <v>1.1599999999999999</v>
      </c>
      <c r="C25" s="228">
        <v>0.72</v>
      </c>
      <c r="D25" s="228">
        <v>0.96</v>
      </c>
      <c r="E25" s="228">
        <v>0.82</v>
      </c>
      <c r="F25" s="228">
        <v>0.44</v>
      </c>
      <c r="G25" s="243" t="s">
        <v>105</v>
      </c>
      <c r="H25" s="243">
        <v>1.46</v>
      </c>
      <c r="I25" s="228">
        <v>0.56999999999999995</v>
      </c>
      <c r="J25" s="228">
        <v>0.62</v>
      </c>
      <c r="K25" s="228">
        <v>0.6</v>
      </c>
      <c r="L25" s="228">
        <v>0.48</v>
      </c>
      <c r="M25" s="229">
        <v>1.89</v>
      </c>
      <c r="O25" s="133">
        <v>9</v>
      </c>
      <c r="P25" s="157">
        <f t="shared" si="0"/>
        <v>0</v>
      </c>
      <c r="Q25" s="158">
        <f t="shared" si="1"/>
        <v>0</v>
      </c>
      <c r="R25" s="158">
        <f t="shared" si="2"/>
        <v>0</v>
      </c>
      <c r="S25" s="158">
        <f t="shared" si="3"/>
        <v>0</v>
      </c>
      <c r="T25" s="158">
        <f t="shared" si="4"/>
        <v>0</v>
      </c>
      <c r="U25" s="158">
        <f t="shared" si="5"/>
        <v>0</v>
      </c>
      <c r="V25" s="158">
        <f t="shared" si="6"/>
        <v>0</v>
      </c>
      <c r="W25" s="158">
        <f t="shared" si="7"/>
        <v>0</v>
      </c>
      <c r="X25" s="158">
        <f t="shared" si="8"/>
        <v>0</v>
      </c>
      <c r="Y25" s="158">
        <f t="shared" si="9"/>
        <v>0</v>
      </c>
      <c r="Z25" s="158">
        <f t="shared" si="10"/>
        <v>0</v>
      </c>
      <c r="AA25" s="159">
        <f t="shared" si="11"/>
        <v>0</v>
      </c>
      <c r="AC25" s="3"/>
      <c r="AG25" s="8"/>
    </row>
    <row r="26" spans="1:33" ht="15" customHeight="1" x14ac:dyDescent="0.2">
      <c r="A26" s="93">
        <v>9</v>
      </c>
      <c r="B26" s="227">
        <v>1.38</v>
      </c>
      <c r="C26" s="228">
        <v>1.67</v>
      </c>
      <c r="D26" s="228">
        <v>0.88</v>
      </c>
      <c r="E26" s="228">
        <v>0.93</v>
      </c>
      <c r="F26" s="228">
        <v>0.44</v>
      </c>
      <c r="G26" s="243">
        <v>1.54</v>
      </c>
      <c r="H26" s="243">
        <v>1.46</v>
      </c>
      <c r="I26" s="228">
        <v>0.56999999999999995</v>
      </c>
      <c r="J26" s="228">
        <v>0.62</v>
      </c>
      <c r="K26" s="228">
        <v>0.6</v>
      </c>
      <c r="L26" s="228">
        <v>0.88</v>
      </c>
      <c r="M26" s="229">
        <v>1.41</v>
      </c>
      <c r="O26" s="133">
        <v>10</v>
      </c>
      <c r="P26" s="164">
        <f t="shared" si="0"/>
        <v>0</v>
      </c>
      <c r="Q26" s="165">
        <f t="shared" si="1"/>
        <v>0</v>
      </c>
      <c r="R26" s="165">
        <f t="shared" si="2"/>
        <v>0</v>
      </c>
      <c r="S26" s="165">
        <f t="shared" si="3"/>
        <v>0</v>
      </c>
      <c r="T26" s="165">
        <f t="shared" si="4"/>
        <v>0</v>
      </c>
      <c r="U26" s="165">
        <f t="shared" si="5"/>
        <v>0</v>
      </c>
      <c r="V26" s="165">
        <f t="shared" si="6"/>
        <v>0</v>
      </c>
      <c r="W26" s="165">
        <f t="shared" si="7"/>
        <v>0</v>
      </c>
      <c r="X26" s="165">
        <f t="shared" si="8"/>
        <v>0</v>
      </c>
      <c r="Y26" s="165">
        <f t="shared" si="9"/>
        <v>0</v>
      </c>
      <c r="Z26" s="165">
        <f t="shared" si="10"/>
        <v>0</v>
      </c>
      <c r="AA26" s="166">
        <f t="shared" si="11"/>
        <v>0</v>
      </c>
      <c r="AC26" s="3"/>
      <c r="AG26" s="8"/>
    </row>
    <row r="27" spans="1:33" ht="15" customHeight="1" x14ac:dyDescent="0.2">
      <c r="A27" s="93">
        <v>10</v>
      </c>
      <c r="B27" s="227">
        <v>1.59</v>
      </c>
      <c r="C27" s="234">
        <v>1.7</v>
      </c>
      <c r="D27" s="234">
        <v>0.79</v>
      </c>
      <c r="E27" s="234">
        <v>1.8</v>
      </c>
      <c r="F27" s="228">
        <v>0.44</v>
      </c>
      <c r="G27" s="245">
        <v>1.6</v>
      </c>
      <c r="H27" s="245">
        <v>1.43</v>
      </c>
      <c r="I27" s="234">
        <v>0.6</v>
      </c>
      <c r="J27" s="234">
        <v>0.62</v>
      </c>
      <c r="K27" s="228">
        <v>0.6</v>
      </c>
      <c r="L27" s="234">
        <v>1.03</v>
      </c>
      <c r="M27" s="235">
        <v>1.0900000000000001</v>
      </c>
      <c r="O27" s="134">
        <v>11</v>
      </c>
      <c r="P27" s="160">
        <f t="shared" si="0"/>
        <v>0</v>
      </c>
      <c r="Q27" s="161">
        <f t="shared" si="1"/>
        <v>0</v>
      </c>
      <c r="R27" s="161">
        <f t="shared" si="2"/>
        <v>0</v>
      </c>
      <c r="S27" s="161">
        <f t="shared" si="3"/>
        <v>0</v>
      </c>
      <c r="T27" s="161">
        <f t="shared" si="4"/>
        <v>0</v>
      </c>
      <c r="U27" s="161">
        <f t="shared" si="5"/>
        <v>0</v>
      </c>
      <c r="V27" s="161">
        <f t="shared" si="6"/>
        <v>0</v>
      </c>
      <c r="W27" s="161">
        <f t="shared" si="7"/>
        <v>0</v>
      </c>
      <c r="X27" s="161">
        <f t="shared" si="8"/>
        <v>0</v>
      </c>
      <c r="Y27" s="161">
        <f t="shared" si="9"/>
        <v>0</v>
      </c>
      <c r="Z27" s="161">
        <f t="shared" si="10"/>
        <v>0</v>
      </c>
      <c r="AA27" s="162">
        <f t="shared" si="11"/>
        <v>0</v>
      </c>
      <c r="AC27" s="3"/>
      <c r="AG27" s="8"/>
    </row>
    <row r="28" spans="1:33" ht="15" customHeight="1" x14ac:dyDescent="0.2">
      <c r="A28" s="94">
        <v>11</v>
      </c>
      <c r="B28" s="227">
        <v>1.61</v>
      </c>
      <c r="C28" s="231">
        <v>0.82</v>
      </c>
      <c r="D28" s="231">
        <v>0.83</v>
      </c>
      <c r="E28" s="231">
        <v>0.48</v>
      </c>
      <c r="F28" s="231">
        <v>0.98</v>
      </c>
      <c r="G28" s="244">
        <v>1.56</v>
      </c>
      <c r="H28" s="244">
        <v>1.42</v>
      </c>
      <c r="I28" s="234">
        <v>0.6</v>
      </c>
      <c r="J28" s="231">
        <v>0.63</v>
      </c>
      <c r="K28" s="228">
        <v>0.6</v>
      </c>
      <c r="L28" s="231">
        <v>1.05</v>
      </c>
      <c r="M28" s="232">
        <v>1.1499999999999999</v>
      </c>
      <c r="O28" s="133">
        <v>12</v>
      </c>
      <c r="P28" s="157">
        <f t="shared" si="0"/>
        <v>0</v>
      </c>
      <c r="Q28" s="158">
        <f t="shared" si="1"/>
        <v>0</v>
      </c>
      <c r="R28" s="158">
        <f t="shared" si="2"/>
        <v>0</v>
      </c>
      <c r="S28" s="158">
        <f t="shared" si="3"/>
        <v>0</v>
      </c>
      <c r="T28" s="158">
        <f t="shared" si="4"/>
        <v>0</v>
      </c>
      <c r="U28" s="158">
        <f t="shared" si="5"/>
        <v>0</v>
      </c>
      <c r="V28" s="158">
        <f t="shared" si="6"/>
        <v>0</v>
      </c>
      <c r="W28" s="158">
        <f t="shared" si="7"/>
        <v>0</v>
      </c>
      <c r="X28" s="158">
        <f t="shared" si="8"/>
        <v>0</v>
      </c>
      <c r="Y28" s="158">
        <f t="shared" si="9"/>
        <v>0</v>
      </c>
      <c r="Z28" s="158">
        <f t="shared" si="10"/>
        <v>0</v>
      </c>
      <c r="AA28" s="159">
        <f t="shared" si="11"/>
        <v>0</v>
      </c>
      <c r="AC28" s="3"/>
      <c r="AG28" s="8"/>
    </row>
    <row r="29" spans="1:33" ht="15" customHeight="1" x14ac:dyDescent="0.2">
      <c r="A29" s="93">
        <v>12</v>
      </c>
      <c r="B29" s="230">
        <v>1.58</v>
      </c>
      <c r="C29" s="228">
        <v>0.8</v>
      </c>
      <c r="D29" s="228">
        <v>0.83</v>
      </c>
      <c r="E29" s="228">
        <v>0.34</v>
      </c>
      <c r="F29" s="228">
        <v>0.98</v>
      </c>
      <c r="G29" s="243">
        <v>1.52</v>
      </c>
      <c r="H29" s="243">
        <v>1.39</v>
      </c>
      <c r="I29" s="234">
        <v>0.6</v>
      </c>
      <c r="J29" s="228">
        <v>0.64</v>
      </c>
      <c r="K29" s="228">
        <v>0.6</v>
      </c>
      <c r="L29" s="228">
        <v>1.04</v>
      </c>
      <c r="M29" s="229">
        <v>1.22</v>
      </c>
      <c r="O29" s="133">
        <v>13</v>
      </c>
      <c r="P29" s="157">
        <f t="shared" si="0"/>
        <v>0</v>
      </c>
      <c r="Q29" s="158">
        <f t="shared" si="1"/>
        <v>0</v>
      </c>
      <c r="R29" s="158">
        <f t="shared" si="2"/>
        <v>0</v>
      </c>
      <c r="S29" s="158">
        <f t="shared" si="3"/>
        <v>0</v>
      </c>
      <c r="T29" s="158">
        <f t="shared" si="4"/>
        <v>0</v>
      </c>
      <c r="U29" s="158">
        <f t="shared" si="5"/>
        <v>0</v>
      </c>
      <c r="V29" s="158">
        <f t="shared" si="6"/>
        <v>0</v>
      </c>
      <c r="W29" s="158">
        <f t="shared" si="7"/>
        <v>0</v>
      </c>
      <c r="X29" s="158">
        <f t="shared" si="8"/>
        <v>0</v>
      </c>
      <c r="Y29" s="158">
        <f t="shared" si="9"/>
        <v>0</v>
      </c>
      <c r="Z29" s="158">
        <f t="shared" si="10"/>
        <v>0</v>
      </c>
      <c r="AA29" s="159">
        <f t="shared" si="11"/>
        <v>0</v>
      </c>
      <c r="AC29" s="3"/>
      <c r="AG29" s="8"/>
    </row>
    <row r="30" spans="1:33" ht="15" customHeight="1" x14ac:dyDescent="0.2">
      <c r="A30" s="93">
        <v>13</v>
      </c>
      <c r="B30" s="227">
        <v>1.52</v>
      </c>
      <c r="C30" s="228">
        <v>1.41</v>
      </c>
      <c r="D30" s="228">
        <v>1.1299999999999999</v>
      </c>
      <c r="E30" s="228">
        <v>1.1399999999999999</v>
      </c>
      <c r="F30" s="228">
        <v>0.98</v>
      </c>
      <c r="G30" s="243">
        <v>1.24</v>
      </c>
      <c r="H30" s="243">
        <v>1.37</v>
      </c>
      <c r="I30" s="234">
        <v>0.6</v>
      </c>
      <c r="J30" s="228">
        <v>0.64</v>
      </c>
      <c r="K30" s="228">
        <v>0.6</v>
      </c>
      <c r="L30" s="228">
        <v>1.04</v>
      </c>
      <c r="M30" s="229">
        <v>1.1399999999999999</v>
      </c>
      <c r="O30" s="133">
        <v>14</v>
      </c>
      <c r="P30" s="157">
        <f t="shared" si="0"/>
        <v>0</v>
      </c>
      <c r="Q30" s="158">
        <f t="shared" si="1"/>
        <v>0</v>
      </c>
      <c r="R30" s="158">
        <f t="shared" si="2"/>
        <v>0</v>
      </c>
      <c r="S30" s="158">
        <f t="shared" si="3"/>
        <v>0</v>
      </c>
      <c r="T30" s="158">
        <f t="shared" si="4"/>
        <v>0</v>
      </c>
      <c r="U30" s="158">
        <f t="shared" si="5"/>
        <v>0</v>
      </c>
      <c r="V30" s="158">
        <f t="shared" si="6"/>
        <v>0</v>
      </c>
      <c r="W30" s="158">
        <f t="shared" si="7"/>
        <v>0</v>
      </c>
      <c r="X30" s="158">
        <f t="shared" si="8"/>
        <v>0</v>
      </c>
      <c r="Y30" s="158">
        <f t="shared" si="9"/>
        <v>0</v>
      </c>
      <c r="Z30" s="158">
        <f t="shared" si="10"/>
        <v>0</v>
      </c>
      <c r="AA30" s="159">
        <f t="shared" si="11"/>
        <v>0</v>
      </c>
      <c r="AC30" s="3"/>
      <c r="AG30" s="8"/>
    </row>
    <row r="31" spans="1:33" ht="15" customHeight="1" x14ac:dyDescent="0.2">
      <c r="A31" s="93">
        <v>14</v>
      </c>
      <c r="B31" s="227">
        <v>1.42</v>
      </c>
      <c r="C31" s="228">
        <v>2.1800000000000002</v>
      </c>
      <c r="D31" s="228">
        <v>1.07</v>
      </c>
      <c r="E31" s="228">
        <v>1.7</v>
      </c>
      <c r="F31" s="228">
        <v>0.96</v>
      </c>
      <c r="G31" s="243">
        <v>1.08</v>
      </c>
      <c r="H31" s="243">
        <v>1.3</v>
      </c>
      <c r="I31" s="234">
        <v>0.6</v>
      </c>
      <c r="J31" s="228">
        <v>0.6</v>
      </c>
      <c r="K31" s="228">
        <v>0.6</v>
      </c>
      <c r="L31" s="228">
        <v>1.68</v>
      </c>
      <c r="M31" s="229">
        <v>1.05</v>
      </c>
      <c r="O31" s="133">
        <v>15</v>
      </c>
      <c r="P31" s="164">
        <f t="shared" si="0"/>
        <v>0</v>
      </c>
      <c r="Q31" s="165">
        <f t="shared" si="1"/>
        <v>0</v>
      </c>
      <c r="R31" s="165">
        <f t="shared" si="2"/>
        <v>0</v>
      </c>
      <c r="S31" s="165">
        <f t="shared" si="3"/>
        <v>0</v>
      </c>
      <c r="T31" s="165">
        <f t="shared" si="4"/>
        <v>0</v>
      </c>
      <c r="U31" s="165">
        <f t="shared" si="5"/>
        <v>0</v>
      </c>
      <c r="V31" s="165">
        <f t="shared" si="6"/>
        <v>0</v>
      </c>
      <c r="W31" s="165">
        <f t="shared" si="7"/>
        <v>0</v>
      </c>
      <c r="X31" s="165">
        <f t="shared" si="8"/>
        <v>0</v>
      </c>
      <c r="Y31" s="165">
        <f t="shared" si="9"/>
        <v>0</v>
      </c>
      <c r="Z31" s="165">
        <f t="shared" si="10"/>
        <v>0</v>
      </c>
      <c r="AA31" s="166">
        <f t="shared" si="11"/>
        <v>0</v>
      </c>
      <c r="AC31" s="3"/>
      <c r="AG31" s="8"/>
    </row>
    <row r="32" spans="1:33" ht="15" customHeight="1" x14ac:dyDescent="0.2">
      <c r="A32" s="93">
        <v>15</v>
      </c>
      <c r="B32" s="227">
        <v>1.26</v>
      </c>
      <c r="C32" s="234">
        <v>2.4300000000000002</v>
      </c>
      <c r="D32" s="234">
        <v>0.94</v>
      </c>
      <c r="E32" s="234">
        <v>1.74</v>
      </c>
      <c r="F32" s="234">
        <v>0.9</v>
      </c>
      <c r="G32" s="245">
        <v>1.1399999999999999</v>
      </c>
      <c r="H32" s="245">
        <v>1.24</v>
      </c>
      <c r="I32" s="234">
        <v>0.6</v>
      </c>
      <c r="J32" s="228">
        <v>0.6</v>
      </c>
      <c r="K32" s="228">
        <v>0.6</v>
      </c>
      <c r="L32" s="234">
        <v>1.03</v>
      </c>
      <c r="M32" s="235">
        <v>1.22</v>
      </c>
      <c r="O32" s="134">
        <v>16</v>
      </c>
      <c r="P32" s="160">
        <f t="shared" si="0"/>
        <v>0</v>
      </c>
      <c r="Q32" s="161">
        <f t="shared" si="1"/>
        <v>0</v>
      </c>
      <c r="R32" s="161">
        <f t="shared" si="2"/>
        <v>0</v>
      </c>
      <c r="S32" s="161">
        <f t="shared" si="3"/>
        <v>0</v>
      </c>
      <c r="T32" s="161">
        <f t="shared" si="4"/>
        <v>0</v>
      </c>
      <c r="U32" s="161">
        <f t="shared" si="5"/>
        <v>0</v>
      </c>
      <c r="V32" s="161">
        <f t="shared" si="6"/>
        <v>0</v>
      </c>
      <c r="W32" s="161">
        <f t="shared" si="7"/>
        <v>0</v>
      </c>
      <c r="X32" s="161">
        <f t="shared" si="8"/>
        <v>0</v>
      </c>
      <c r="Y32" s="161">
        <f t="shared" si="9"/>
        <v>0</v>
      </c>
      <c r="Z32" s="161">
        <f t="shared" si="10"/>
        <v>0</v>
      </c>
      <c r="AA32" s="162">
        <f t="shared" si="11"/>
        <v>0</v>
      </c>
      <c r="AC32" s="3"/>
      <c r="AG32" s="8"/>
    </row>
    <row r="33" spans="1:42" ht="15" customHeight="1" x14ac:dyDescent="0.2">
      <c r="A33" s="94">
        <v>16</v>
      </c>
      <c r="B33" s="227">
        <v>1.1399999999999999</v>
      </c>
      <c r="C33" s="231">
        <v>1.28</v>
      </c>
      <c r="D33" s="231">
        <v>0.93</v>
      </c>
      <c r="E33" s="231">
        <v>1.66</v>
      </c>
      <c r="F33" s="231">
        <v>0.87</v>
      </c>
      <c r="G33" s="244">
        <v>1.35</v>
      </c>
      <c r="H33" s="244">
        <v>1.1299999999999999</v>
      </c>
      <c r="I33" s="234">
        <v>0.6</v>
      </c>
      <c r="J33" s="228">
        <v>0.6</v>
      </c>
      <c r="K33" s="228">
        <v>0.6</v>
      </c>
      <c r="L33" s="231">
        <v>0.9</v>
      </c>
      <c r="M33" s="251">
        <v>2.4</v>
      </c>
      <c r="O33" s="133">
        <v>17</v>
      </c>
      <c r="P33" s="157">
        <f t="shared" si="0"/>
        <v>0</v>
      </c>
      <c r="Q33" s="158">
        <f t="shared" si="1"/>
        <v>0</v>
      </c>
      <c r="R33" s="158">
        <f t="shared" si="2"/>
        <v>0</v>
      </c>
      <c r="S33" s="158">
        <f t="shared" si="3"/>
        <v>0</v>
      </c>
      <c r="T33" s="158">
        <f t="shared" si="4"/>
        <v>0</v>
      </c>
      <c r="U33" s="158">
        <f t="shared" si="5"/>
        <v>0</v>
      </c>
      <c r="V33" s="158">
        <f t="shared" si="6"/>
        <v>0</v>
      </c>
      <c r="W33" s="158">
        <f t="shared" si="7"/>
        <v>0</v>
      </c>
      <c r="X33" s="158">
        <f t="shared" si="8"/>
        <v>0</v>
      </c>
      <c r="Y33" s="158">
        <f t="shared" si="9"/>
        <v>0</v>
      </c>
      <c r="Z33" s="158">
        <f t="shared" si="10"/>
        <v>0</v>
      </c>
      <c r="AA33" s="159">
        <f t="shared" si="11"/>
        <v>0</v>
      </c>
      <c r="AC33" s="3"/>
      <c r="AG33" s="8"/>
    </row>
    <row r="34" spans="1:42" ht="15" customHeight="1" x14ac:dyDescent="0.2">
      <c r="A34" s="93">
        <v>17</v>
      </c>
      <c r="B34" s="230">
        <v>1.1399999999999999</v>
      </c>
      <c r="C34" s="228">
        <v>2.5099999999999998</v>
      </c>
      <c r="D34" s="228">
        <v>0.82</v>
      </c>
      <c r="E34" s="228">
        <v>1.1000000000000001</v>
      </c>
      <c r="F34" s="228">
        <v>0.82</v>
      </c>
      <c r="G34" s="243">
        <v>1.28</v>
      </c>
      <c r="H34" s="243">
        <v>1.1000000000000001</v>
      </c>
      <c r="I34" s="234">
        <v>0.6</v>
      </c>
      <c r="J34" s="228">
        <v>0.6</v>
      </c>
      <c r="K34" s="228">
        <v>0.6</v>
      </c>
      <c r="L34" s="228">
        <v>0.76</v>
      </c>
      <c r="M34" s="229">
        <v>0.66</v>
      </c>
      <c r="O34" s="133">
        <v>18</v>
      </c>
      <c r="P34" s="157">
        <f t="shared" si="0"/>
        <v>0</v>
      </c>
      <c r="Q34" s="158">
        <f t="shared" si="1"/>
        <v>0</v>
      </c>
      <c r="R34" s="158">
        <f t="shared" si="2"/>
        <v>0</v>
      </c>
      <c r="S34" s="158">
        <f t="shared" si="3"/>
        <v>0</v>
      </c>
      <c r="T34" s="158">
        <f t="shared" si="4"/>
        <v>0</v>
      </c>
      <c r="U34" s="158">
        <f t="shared" si="5"/>
        <v>0</v>
      </c>
      <c r="V34" s="158">
        <f t="shared" si="6"/>
        <v>0</v>
      </c>
      <c r="W34" s="158">
        <f t="shared" si="7"/>
        <v>0</v>
      </c>
      <c r="X34" s="158">
        <f t="shared" si="8"/>
        <v>0</v>
      </c>
      <c r="Y34" s="158">
        <f t="shared" si="9"/>
        <v>0</v>
      </c>
      <c r="Z34" s="158">
        <f t="shared" si="10"/>
        <v>0</v>
      </c>
      <c r="AA34" s="159">
        <f t="shared" si="11"/>
        <v>0</v>
      </c>
      <c r="AC34" s="3"/>
      <c r="AG34" s="8"/>
    </row>
    <row r="35" spans="1:42" ht="15" customHeight="1" x14ac:dyDescent="0.2">
      <c r="A35" s="93">
        <v>18</v>
      </c>
      <c r="B35" s="227">
        <v>1.08</v>
      </c>
      <c r="C35" s="228">
        <v>1.35</v>
      </c>
      <c r="D35" s="228">
        <v>0.82</v>
      </c>
      <c r="E35" s="228">
        <v>0.52</v>
      </c>
      <c r="F35" s="228">
        <v>0.78</v>
      </c>
      <c r="G35" s="243">
        <v>1.25</v>
      </c>
      <c r="H35" s="243">
        <v>1.1299999999999999</v>
      </c>
      <c r="I35" s="234">
        <v>0.6</v>
      </c>
      <c r="J35" s="228">
        <v>0.6</v>
      </c>
      <c r="K35" s="228">
        <v>0.6</v>
      </c>
      <c r="L35" s="228">
        <v>0.76</v>
      </c>
      <c r="M35" s="229">
        <v>0.18</v>
      </c>
      <c r="O35" s="133">
        <v>19</v>
      </c>
      <c r="P35" s="157">
        <f t="shared" si="0"/>
        <v>0</v>
      </c>
      <c r="Q35" s="158">
        <f t="shared" si="1"/>
        <v>0</v>
      </c>
      <c r="R35" s="158">
        <f t="shared" si="2"/>
        <v>0</v>
      </c>
      <c r="S35" s="158">
        <f t="shared" si="3"/>
        <v>0</v>
      </c>
      <c r="T35" s="158">
        <f t="shared" si="4"/>
        <v>0</v>
      </c>
      <c r="U35" s="158">
        <f t="shared" si="5"/>
        <v>0</v>
      </c>
      <c r="V35" s="158">
        <f t="shared" si="6"/>
        <v>0</v>
      </c>
      <c r="W35" s="158">
        <f t="shared" si="7"/>
        <v>0</v>
      </c>
      <c r="X35" s="158">
        <f t="shared" si="8"/>
        <v>0</v>
      </c>
      <c r="Y35" s="158">
        <f t="shared" si="9"/>
        <v>0</v>
      </c>
      <c r="Z35" s="158">
        <f t="shared" si="10"/>
        <v>0</v>
      </c>
      <c r="AA35" s="159">
        <f t="shared" si="11"/>
        <v>0</v>
      </c>
      <c r="AC35" s="3"/>
      <c r="AG35" s="8"/>
    </row>
    <row r="36" spans="1:42" ht="15" customHeight="1" x14ac:dyDescent="0.2">
      <c r="A36" s="93">
        <v>19</v>
      </c>
      <c r="B36" s="227">
        <v>1.28</v>
      </c>
      <c r="C36" s="228">
        <v>1.75</v>
      </c>
      <c r="D36" s="228">
        <v>0.82</v>
      </c>
      <c r="E36" s="228">
        <v>0.56999999999999995</v>
      </c>
      <c r="F36" s="228">
        <v>0.74</v>
      </c>
      <c r="G36" s="243">
        <v>1.25</v>
      </c>
      <c r="H36" s="243">
        <v>1.1599999999999999</v>
      </c>
      <c r="I36" s="234">
        <v>0.6</v>
      </c>
      <c r="J36" s="228">
        <v>0.6</v>
      </c>
      <c r="K36" s="228">
        <v>0.6</v>
      </c>
      <c r="L36" s="228">
        <v>0.75</v>
      </c>
      <c r="M36" s="229">
        <v>0.18</v>
      </c>
      <c r="O36" s="133">
        <v>20</v>
      </c>
      <c r="P36" s="164">
        <f t="shared" si="0"/>
        <v>0</v>
      </c>
      <c r="Q36" s="165">
        <f t="shared" si="1"/>
        <v>0</v>
      </c>
      <c r="R36" s="165">
        <f t="shared" si="2"/>
        <v>0</v>
      </c>
      <c r="S36" s="165">
        <f t="shared" si="3"/>
        <v>0</v>
      </c>
      <c r="T36" s="165">
        <f t="shared" si="4"/>
        <v>0</v>
      </c>
      <c r="U36" s="165">
        <f t="shared" si="5"/>
        <v>0</v>
      </c>
      <c r="V36" s="165">
        <f t="shared" si="6"/>
        <v>0</v>
      </c>
      <c r="W36" s="165">
        <f t="shared" si="7"/>
        <v>0</v>
      </c>
      <c r="X36" s="165">
        <f t="shared" si="8"/>
        <v>0</v>
      </c>
      <c r="Y36" s="165">
        <f t="shared" si="9"/>
        <v>0</v>
      </c>
      <c r="Z36" s="165">
        <f t="shared" si="10"/>
        <v>0</v>
      </c>
      <c r="AA36" s="166">
        <f t="shared" si="11"/>
        <v>0</v>
      </c>
      <c r="AC36" s="3"/>
      <c r="AG36" s="8"/>
    </row>
    <row r="37" spans="1:42" ht="15" customHeight="1" x14ac:dyDescent="0.2">
      <c r="A37" s="93">
        <v>20</v>
      </c>
      <c r="B37" s="227">
        <v>1.5</v>
      </c>
      <c r="C37" s="234">
        <v>1.8</v>
      </c>
      <c r="D37" s="234">
        <v>0.82</v>
      </c>
      <c r="E37" s="234">
        <v>1.99</v>
      </c>
      <c r="F37" s="234">
        <v>0.75</v>
      </c>
      <c r="G37" s="245">
        <v>1.61</v>
      </c>
      <c r="H37" s="245">
        <v>1.26</v>
      </c>
      <c r="I37" s="234">
        <v>0.6</v>
      </c>
      <c r="J37" s="228">
        <v>0.6</v>
      </c>
      <c r="K37" s="228">
        <v>0.6</v>
      </c>
      <c r="L37" s="234">
        <v>0.75</v>
      </c>
      <c r="M37" s="235">
        <v>0.18</v>
      </c>
      <c r="O37" s="134">
        <v>21</v>
      </c>
      <c r="P37" s="160">
        <f t="shared" si="0"/>
        <v>0</v>
      </c>
      <c r="Q37" s="161">
        <f t="shared" si="1"/>
        <v>0</v>
      </c>
      <c r="R37" s="161">
        <f t="shared" si="2"/>
        <v>0</v>
      </c>
      <c r="S37" s="161">
        <f t="shared" si="3"/>
        <v>0</v>
      </c>
      <c r="T37" s="161">
        <f t="shared" si="4"/>
        <v>0</v>
      </c>
      <c r="U37" s="161">
        <f t="shared" si="5"/>
        <v>0</v>
      </c>
      <c r="V37" s="161">
        <f t="shared" si="6"/>
        <v>0</v>
      </c>
      <c r="W37" s="161">
        <f t="shared" si="7"/>
        <v>0</v>
      </c>
      <c r="X37" s="161">
        <f t="shared" si="8"/>
        <v>0</v>
      </c>
      <c r="Y37" s="161">
        <f t="shared" si="9"/>
        <v>0</v>
      </c>
      <c r="Z37" s="161">
        <f t="shared" si="10"/>
        <v>0</v>
      </c>
      <c r="AA37" s="162">
        <f t="shared" si="11"/>
        <v>0</v>
      </c>
      <c r="AC37" s="3"/>
      <c r="AG37" s="8"/>
    </row>
    <row r="38" spans="1:42" ht="15" customHeight="1" x14ac:dyDescent="0.2">
      <c r="A38" s="94">
        <v>21</v>
      </c>
      <c r="B38" s="227">
        <v>1.69</v>
      </c>
      <c r="C38" s="231">
        <v>1.37</v>
      </c>
      <c r="D38" s="231">
        <v>1.03</v>
      </c>
      <c r="E38" s="231">
        <v>2.1800000000000002</v>
      </c>
      <c r="F38" s="244">
        <v>1.08</v>
      </c>
      <c r="G38" s="244">
        <v>1.78</v>
      </c>
      <c r="H38" s="247">
        <v>0.6</v>
      </c>
      <c r="I38" s="234">
        <v>0.6</v>
      </c>
      <c r="J38" s="228">
        <v>0.6</v>
      </c>
      <c r="K38" s="231">
        <v>1.29</v>
      </c>
      <c r="L38" s="231">
        <v>0.74</v>
      </c>
      <c r="M38" s="232">
        <v>1.95</v>
      </c>
      <c r="O38" s="133">
        <v>22</v>
      </c>
      <c r="P38" s="157">
        <f t="shared" si="0"/>
        <v>0</v>
      </c>
      <c r="Q38" s="158">
        <f t="shared" si="1"/>
        <v>0</v>
      </c>
      <c r="R38" s="158">
        <f t="shared" si="2"/>
        <v>0</v>
      </c>
      <c r="S38" s="158">
        <f t="shared" si="3"/>
        <v>0</v>
      </c>
      <c r="T38" s="158">
        <f t="shared" si="4"/>
        <v>0</v>
      </c>
      <c r="U38" s="158">
        <f t="shared" si="5"/>
        <v>0</v>
      </c>
      <c r="V38" s="158">
        <f t="shared" si="6"/>
        <v>0</v>
      </c>
      <c r="W38" s="158">
        <f t="shared" si="7"/>
        <v>0</v>
      </c>
      <c r="X38" s="158">
        <f t="shared" si="8"/>
        <v>0</v>
      </c>
      <c r="Y38" s="158">
        <f t="shared" si="9"/>
        <v>0</v>
      </c>
      <c r="Z38" s="158">
        <f t="shared" si="10"/>
        <v>0</v>
      </c>
      <c r="AA38" s="159">
        <f t="shared" si="11"/>
        <v>0</v>
      </c>
      <c r="AC38" s="3"/>
      <c r="AG38" s="8"/>
    </row>
    <row r="39" spans="1:42" ht="15" customHeight="1" x14ac:dyDescent="0.2">
      <c r="A39" s="93">
        <v>22</v>
      </c>
      <c r="B39" s="230">
        <v>1.99</v>
      </c>
      <c r="C39" s="228">
        <v>1.02</v>
      </c>
      <c r="D39" s="228">
        <v>1.8</v>
      </c>
      <c r="E39" s="228">
        <v>1.19</v>
      </c>
      <c r="F39" s="243">
        <v>2.04</v>
      </c>
      <c r="G39" s="243">
        <v>1.58</v>
      </c>
      <c r="H39" s="248">
        <v>0.6</v>
      </c>
      <c r="I39" s="234">
        <v>0.6</v>
      </c>
      <c r="J39" s="228">
        <v>0.6</v>
      </c>
      <c r="K39" s="228">
        <v>1.29</v>
      </c>
      <c r="L39" s="228">
        <v>0.8</v>
      </c>
      <c r="M39" s="229">
        <v>0.24</v>
      </c>
      <c r="O39" s="133">
        <v>23</v>
      </c>
      <c r="P39" s="157">
        <f t="shared" si="0"/>
        <v>0</v>
      </c>
      <c r="Q39" s="158">
        <f t="shared" si="1"/>
        <v>0</v>
      </c>
      <c r="R39" s="158">
        <f t="shared" si="2"/>
        <v>0</v>
      </c>
      <c r="S39" s="158">
        <f t="shared" si="3"/>
        <v>0</v>
      </c>
      <c r="T39" s="158">
        <f t="shared" si="4"/>
        <v>0</v>
      </c>
      <c r="U39" s="158">
        <f t="shared" si="5"/>
        <v>0</v>
      </c>
      <c r="V39" s="158">
        <f t="shared" si="6"/>
        <v>0</v>
      </c>
      <c r="W39" s="158">
        <f t="shared" si="7"/>
        <v>0</v>
      </c>
      <c r="X39" s="158">
        <f t="shared" si="8"/>
        <v>0</v>
      </c>
      <c r="Y39" s="158">
        <f t="shared" si="9"/>
        <v>0</v>
      </c>
      <c r="Z39" s="158">
        <f t="shared" si="10"/>
        <v>0</v>
      </c>
      <c r="AA39" s="159">
        <f t="shared" si="11"/>
        <v>0</v>
      </c>
      <c r="AC39" s="3"/>
      <c r="AG39" s="8"/>
    </row>
    <row r="40" spans="1:42" ht="15" customHeight="1" x14ac:dyDescent="0.2">
      <c r="A40" s="93">
        <v>23</v>
      </c>
      <c r="B40" s="227">
        <v>2.35</v>
      </c>
      <c r="C40" s="228">
        <v>0.96</v>
      </c>
      <c r="D40" s="228">
        <v>1.67</v>
      </c>
      <c r="E40" s="228">
        <v>1.18</v>
      </c>
      <c r="F40" s="243">
        <v>2.1800000000000002</v>
      </c>
      <c r="G40" s="243">
        <v>1.4</v>
      </c>
      <c r="H40" s="248">
        <v>0.6</v>
      </c>
      <c r="I40" s="234">
        <v>0.6</v>
      </c>
      <c r="J40" s="228">
        <v>0.6</v>
      </c>
      <c r="K40" s="228">
        <v>0.8</v>
      </c>
      <c r="L40" s="228">
        <v>0.61</v>
      </c>
      <c r="M40" s="229">
        <v>0.04</v>
      </c>
      <c r="O40" s="133">
        <v>24</v>
      </c>
      <c r="P40" s="157">
        <f t="shared" si="0"/>
        <v>0</v>
      </c>
      <c r="Q40" s="158">
        <f t="shared" si="1"/>
        <v>0</v>
      </c>
      <c r="R40" s="158">
        <f t="shared" si="2"/>
        <v>0</v>
      </c>
      <c r="S40" s="158">
        <f t="shared" si="3"/>
        <v>0</v>
      </c>
      <c r="T40" s="158">
        <f t="shared" si="4"/>
        <v>0</v>
      </c>
      <c r="U40" s="158">
        <f t="shared" si="5"/>
        <v>0</v>
      </c>
      <c r="V40" s="158">
        <f t="shared" si="6"/>
        <v>0</v>
      </c>
      <c r="W40" s="158">
        <f t="shared" si="7"/>
        <v>0</v>
      </c>
      <c r="X40" s="158">
        <f t="shared" si="8"/>
        <v>0</v>
      </c>
      <c r="Y40" s="158">
        <f t="shared" si="9"/>
        <v>0</v>
      </c>
      <c r="Z40" s="158">
        <f t="shared" si="10"/>
        <v>0</v>
      </c>
      <c r="AA40" s="159" t="e">
        <f t="shared" si="11"/>
        <v>#NUM!</v>
      </c>
      <c r="AC40" s="3"/>
      <c r="AG40" s="8"/>
    </row>
    <row r="41" spans="1:42" ht="15" customHeight="1" x14ac:dyDescent="0.2">
      <c r="A41" s="93">
        <v>24</v>
      </c>
      <c r="B41" s="227">
        <v>1.1200000000000001</v>
      </c>
      <c r="C41" s="228">
        <v>0.92</v>
      </c>
      <c r="D41" s="228">
        <v>0.65</v>
      </c>
      <c r="E41" s="228">
        <v>1.18</v>
      </c>
      <c r="F41" s="243">
        <v>2.16</v>
      </c>
      <c r="G41" s="243">
        <v>1.37</v>
      </c>
      <c r="H41" s="248">
        <v>0.6</v>
      </c>
      <c r="I41" s="234">
        <v>0.6</v>
      </c>
      <c r="J41" s="228">
        <v>0.6</v>
      </c>
      <c r="K41" s="228">
        <v>0.8</v>
      </c>
      <c r="L41" s="228">
        <v>0.6</v>
      </c>
      <c r="M41" s="229">
        <v>0</v>
      </c>
      <c r="O41" s="133">
        <v>25</v>
      </c>
      <c r="P41" s="164">
        <f t="shared" si="0"/>
        <v>0</v>
      </c>
      <c r="Q41" s="165">
        <f t="shared" si="1"/>
        <v>0</v>
      </c>
      <c r="R41" s="165">
        <f t="shared" si="2"/>
        <v>0</v>
      </c>
      <c r="S41" s="165">
        <f t="shared" si="3"/>
        <v>0</v>
      </c>
      <c r="T41" s="165">
        <f t="shared" si="4"/>
        <v>0</v>
      </c>
      <c r="U41" s="165">
        <f t="shared" si="5"/>
        <v>0</v>
      </c>
      <c r="V41" s="165">
        <f t="shared" si="6"/>
        <v>0</v>
      </c>
      <c r="W41" s="165">
        <f t="shared" si="7"/>
        <v>0</v>
      </c>
      <c r="X41" s="165">
        <f t="shared" si="8"/>
        <v>0</v>
      </c>
      <c r="Y41" s="165">
        <f t="shared" si="9"/>
        <v>0</v>
      </c>
      <c r="Z41" s="165">
        <f t="shared" si="10"/>
        <v>0</v>
      </c>
      <c r="AA41" s="166" t="e">
        <f t="shared" si="11"/>
        <v>#NUM!</v>
      </c>
      <c r="AC41" s="3"/>
      <c r="AG41" s="8"/>
    </row>
    <row r="42" spans="1:42" ht="15" customHeight="1" x14ac:dyDescent="0.2">
      <c r="A42" s="93">
        <v>25</v>
      </c>
      <c r="B42" s="227">
        <v>0.9</v>
      </c>
      <c r="C42" s="234">
        <v>1.32</v>
      </c>
      <c r="D42" s="234">
        <v>0.84</v>
      </c>
      <c r="E42" s="234">
        <v>1.18</v>
      </c>
      <c r="F42" s="245">
        <v>1.61</v>
      </c>
      <c r="G42" s="245">
        <v>1.39</v>
      </c>
      <c r="H42" s="249">
        <v>0.57999999999999996</v>
      </c>
      <c r="I42" s="234">
        <v>0.6</v>
      </c>
      <c r="J42" s="228">
        <v>0.6</v>
      </c>
      <c r="K42" s="234">
        <v>0.79</v>
      </c>
      <c r="L42" s="234">
        <v>1.06</v>
      </c>
      <c r="M42" s="235">
        <v>0</v>
      </c>
      <c r="O42" s="134">
        <v>26</v>
      </c>
      <c r="P42" s="160">
        <f t="shared" si="0"/>
        <v>0</v>
      </c>
      <c r="Q42" s="161">
        <f t="shared" si="1"/>
        <v>0</v>
      </c>
      <c r="R42" s="161">
        <f t="shared" si="2"/>
        <v>0</v>
      </c>
      <c r="S42" s="161">
        <f t="shared" si="3"/>
        <v>0</v>
      </c>
      <c r="T42" s="161">
        <f t="shared" si="4"/>
        <v>0</v>
      </c>
      <c r="U42" s="161">
        <f t="shared" si="5"/>
        <v>0</v>
      </c>
      <c r="V42" s="161">
        <f t="shared" si="6"/>
        <v>0</v>
      </c>
      <c r="W42" s="161">
        <f t="shared" si="7"/>
        <v>0</v>
      </c>
      <c r="X42" s="161">
        <f t="shared" si="8"/>
        <v>0</v>
      </c>
      <c r="Y42" s="161">
        <f t="shared" si="9"/>
        <v>0</v>
      </c>
      <c r="Z42" s="161">
        <f t="shared" si="10"/>
        <v>0</v>
      </c>
      <c r="AA42" s="162" t="e">
        <f t="shared" si="11"/>
        <v>#NUM!</v>
      </c>
      <c r="AC42" s="3"/>
      <c r="AG42" s="8"/>
    </row>
    <row r="43" spans="1:42" ht="15" customHeight="1" x14ac:dyDescent="0.2">
      <c r="A43" s="94">
        <v>26</v>
      </c>
      <c r="B43" s="227">
        <v>1.29</v>
      </c>
      <c r="C43" s="231">
        <v>1.04</v>
      </c>
      <c r="D43" s="231">
        <v>0.65</v>
      </c>
      <c r="E43" s="231">
        <v>1.82</v>
      </c>
      <c r="F43" s="244">
        <v>1.6</v>
      </c>
      <c r="G43" s="244">
        <v>1.35</v>
      </c>
      <c r="H43" s="247">
        <v>0.56999999999999995</v>
      </c>
      <c r="I43" s="234">
        <v>0.6</v>
      </c>
      <c r="J43" s="228">
        <v>0.6</v>
      </c>
      <c r="K43" s="231">
        <v>0.69</v>
      </c>
      <c r="L43" s="231">
        <v>0.79</v>
      </c>
      <c r="M43" s="232">
        <v>0</v>
      </c>
      <c r="O43" s="133">
        <v>27</v>
      </c>
      <c r="P43" s="157">
        <f t="shared" si="0"/>
        <v>0</v>
      </c>
      <c r="Q43" s="158">
        <f t="shared" si="1"/>
        <v>0</v>
      </c>
      <c r="R43" s="158">
        <f t="shared" si="2"/>
        <v>0</v>
      </c>
      <c r="S43" s="158">
        <f t="shared" si="3"/>
        <v>0</v>
      </c>
      <c r="T43" s="158">
        <f t="shared" si="4"/>
        <v>0</v>
      </c>
      <c r="U43" s="158">
        <f t="shared" si="5"/>
        <v>0</v>
      </c>
      <c r="V43" s="158">
        <f t="shared" si="6"/>
        <v>0</v>
      </c>
      <c r="W43" s="158">
        <f t="shared" si="7"/>
        <v>0</v>
      </c>
      <c r="X43" s="158">
        <f t="shared" si="8"/>
        <v>0</v>
      </c>
      <c r="Y43" s="158">
        <f t="shared" si="9"/>
        <v>0</v>
      </c>
      <c r="Z43" s="158">
        <f t="shared" si="10"/>
        <v>0</v>
      </c>
      <c r="AA43" s="159">
        <f t="shared" si="11"/>
        <v>0</v>
      </c>
      <c r="AC43" s="3"/>
      <c r="AG43" s="8"/>
    </row>
    <row r="44" spans="1:42" ht="15" customHeight="1" x14ac:dyDescent="0.2">
      <c r="A44" s="93">
        <v>27</v>
      </c>
      <c r="B44" s="230">
        <v>1.94</v>
      </c>
      <c r="C44" s="228">
        <v>0.96</v>
      </c>
      <c r="D44" s="228">
        <v>0.74</v>
      </c>
      <c r="E44" s="228">
        <v>2.31</v>
      </c>
      <c r="F44" s="243">
        <v>1.64</v>
      </c>
      <c r="G44" s="243">
        <v>1.41</v>
      </c>
      <c r="H44" s="248">
        <v>0.56000000000000005</v>
      </c>
      <c r="I44" s="234">
        <v>0.6</v>
      </c>
      <c r="J44" s="228">
        <v>0.6</v>
      </c>
      <c r="K44" s="228">
        <v>0.62</v>
      </c>
      <c r="L44" s="228">
        <v>1.22</v>
      </c>
      <c r="M44" s="229">
        <v>0.76</v>
      </c>
      <c r="O44" s="133">
        <v>28</v>
      </c>
      <c r="P44" s="157">
        <f t="shared" si="0"/>
        <v>0</v>
      </c>
      <c r="Q44" s="158">
        <f t="shared" si="1"/>
        <v>0</v>
      </c>
      <c r="R44" s="158">
        <f t="shared" si="2"/>
        <v>0</v>
      </c>
      <c r="S44" s="158">
        <f t="shared" si="3"/>
        <v>0</v>
      </c>
      <c r="T44" s="158">
        <f t="shared" si="4"/>
        <v>0</v>
      </c>
      <c r="U44" s="158">
        <f t="shared" si="5"/>
        <v>0</v>
      </c>
      <c r="V44" s="158">
        <f t="shared" si="6"/>
        <v>0</v>
      </c>
      <c r="W44" s="158">
        <f t="shared" si="7"/>
        <v>0</v>
      </c>
      <c r="X44" s="158">
        <f t="shared" si="8"/>
        <v>0</v>
      </c>
      <c r="Y44" s="158">
        <f t="shared" si="9"/>
        <v>0</v>
      </c>
      <c r="Z44" s="158">
        <f t="shared" si="10"/>
        <v>0</v>
      </c>
      <c r="AA44" s="159">
        <f t="shared" si="11"/>
        <v>0</v>
      </c>
      <c r="AC44" s="3"/>
      <c r="AG44" s="8"/>
    </row>
    <row r="45" spans="1:42" ht="15" customHeight="1" x14ac:dyDescent="0.2">
      <c r="A45" s="93">
        <v>28</v>
      </c>
      <c r="B45" s="227">
        <v>1.87</v>
      </c>
      <c r="C45" s="228">
        <v>2.76</v>
      </c>
      <c r="D45" s="228">
        <v>1.19</v>
      </c>
      <c r="E45" s="228">
        <v>1.06</v>
      </c>
      <c r="F45" s="243">
        <v>1.62</v>
      </c>
      <c r="G45" s="243">
        <v>1.58</v>
      </c>
      <c r="H45" s="248">
        <v>0.56000000000000005</v>
      </c>
      <c r="I45" s="234">
        <v>0.6</v>
      </c>
      <c r="J45" s="228">
        <v>0.6</v>
      </c>
      <c r="K45" s="228">
        <v>0.61</v>
      </c>
      <c r="L45" s="228">
        <v>1.35</v>
      </c>
      <c r="M45" s="229">
        <v>1.19</v>
      </c>
      <c r="O45" s="133">
        <v>29</v>
      </c>
      <c r="P45" s="157">
        <f>IF(B46="tad","tad",IF(B46&lt;$F$11,$H$11*(B46-$J$11)^$L$11,$H$12*(B46-$J$12)^$L$12))</f>
        <v>0</v>
      </c>
      <c r="Q45" s="163"/>
      <c r="R45" s="158">
        <f t="shared" ref="R45:AA46" si="12">IF(D46="tad","tad",IF(D46&lt;$F$11,$H$11*(D46-$J$11)^$L$11,$H$12*(D46-$J$12)^$L$12))</f>
        <v>0</v>
      </c>
      <c r="S45" s="158">
        <f t="shared" si="12"/>
        <v>0</v>
      </c>
      <c r="T45" s="158">
        <f t="shared" si="12"/>
        <v>0</v>
      </c>
      <c r="U45" s="158">
        <f t="shared" si="12"/>
        <v>0</v>
      </c>
      <c r="V45" s="158">
        <f t="shared" si="12"/>
        <v>0</v>
      </c>
      <c r="W45" s="158">
        <f t="shared" si="12"/>
        <v>0</v>
      </c>
      <c r="X45" s="158">
        <f t="shared" si="12"/>
        <v>0</v>
      </c>
      <c r="Y45" s="158">
        <f t="shared" si="12"/>
        <v>0</v>
      </c>
      <c r="Z45" s="158">
        <f t="shared" si="12"/>
        <v>0</v>
      </c>
      <c r="AA45" s="159">
        <f t="shared" si="12"/>
        <v>0</v>
      </c>
      <c r="AC45" s="3"/>
      <c r="AG45" s="2"/>
    </row>
    <row r="46" spans="1:42" ht="15" customHeight="1" x14ac:dyDescent="0.2">
      <c r="A46" s="93">
        <v>29</v>
      </c>
      <c r="B46" s="227">
        <v>1.78</v>
      </c>
      <c r="C46" s="236"/>
      <c r="D46" s="228">
        <v>1.04</v>
      </c>
      <c r="E46" s="228">
        <v>0.52</v>
      </c>
      <c r="F46" s="243">
        <v>1.65</v>
      </c>
      <c r="G46" s="243">
        <v>1.51</v>
      </c>
      <c r="H46" s="248">
        <v>0.56000000000000005</v>
      </c>
      <c r="I46" s="234">
        <v>0.6</v>
      </c>
      <c r="J46" s="228">
        <v>0.6</v>
      </c>
      <c r="K46" s="228">
        <v>1.22</v>
      </c>
      <c r="L46" s="228">
        <v>1.41</v>
      </c>
      <c r="M46" s="229">
        <v>0.9</v>
      </c>
      <c r="O46" s="133">
        <v>30</v>
      </c>
      <c r="P46" s="157">
        <f>IF(B47="tad","tad",IF(B47&lt;$F$11,$H$11*(B47-$J$11)^$L$11,$H$12*(B47-$J$12)^$L$12))</f>
        <v>0</v>
      </c>
      <c r="Q46" s="163"/>
      <c r="R46" s="158">
        <f t="shared" si="12"/>
        <v>0</v>
      </c>
      <c r="S46" s="158">
        <f t="shared" si="12"/>
        <v>0</v>
      </c>
      <c r="T46" s="158">
        <f t="shared" si="12"/>
        <v>0</v>
      </c>
      <c r="U46" s="158">
        <f t="shared" si="12"/>
        <v>0</v>
      </c>
      <c r="V46" s="158">
        <f t="shared" si="12"/>
        <v>0</v>
      </c>
      <c r="W46" s="158">
        <f t="shared" si="12"/>
        <v>0</v>
      </c>
      <c r="X46" s="158">
        <f t="shared" si="12"/>
        <v>0</v>
      </c>
      <c r="Y46" s="158">
        <f t="shared" si="12"/>
        <v>0</v>
      </c>
      <c r="Z46" s="158" t="str">
        <f t="shared" si="12"/>
        <v>tad</v>
      </c>
      <c r="AA46" s="159">
        <f t="shared" si="12"/>
        <v>0</v>
      </c>
      <c r="AC46" s="35"/>
      <c r="AG46" s="2"/>
    </row>
    <row r="47" spans="1:42" ht="15" customHeight="1" x14ac:dyDescent="0.2">
      <c r="A47" s="93">
        <v>30</v>
      </c>
      <c r="B47" s="227">
        <v>1.6</v>
      </c>
      <c r="C47" s="236"/>
      <c r="D47" s="228">
        <v>0.8</v>
      </c>
      <c r="E47" s="228">
        <v>0.52</v>
      </c>
      <c r="F47" s="243">
        <v>1.7</v>
      </c>
      <c r="G47" s="243">
        <v>1.48</v>
      </c>
      <c r="H47" s="248">
        <v>0.56000000000000005</v>
      </c>
      <c r="I47" s="234">
        <v>0.6</v>
      </c>
      <c r="J47" s="228">
        <v>0.6</v>
      </c>
      <c r="K47" s="228">
        <v>1.51</v>
      </c>
      <c r="L47" s="228" t="s">
        <v>105</v>
      </c>
      <c r="M47" s="229">
        <v>0.9</v>
      </c>
      <c r="O47" s="133">
        <v>31</v>
      </c>
      <c r="P47" s="157">
        <f>IF(B48="tad","tad",IF(B48&lt;$F$11,$H$11*(B48-$J$11)^$L$11,$H$12*(B48-$J$12)^$L$12))</f>
        <v>0</v>
      </c>
      <c r="Q47" s="163"/>
      <c r="R47" s="158">
        <f>IF(D48="tad","tad",IF(D48&lt;$F$11,$H$11*(D48-$J$11)^$L$11,$H$12*(D48-$J$12)^$L$12))</f>
        <v>0</v>
      </c>
      <c r="S47" s="163"/>
      <c r="T47" s="158">
        <f>IF(F48="tad","tad",IF(F48&lt;$F$11,$H$11*(F48-$J$11)^$L$11,$H$12*(F48-$J$12)^$L$12))</f>
        <v>0</v>
      </c>
      <c r="U47" s="163"/>
      <c r="V47" s="158">
        <f>IF(H48="tad","tad",IF(H48&lt;$F$11,$H$11*(H48-$J$11)^$L$11,$H$12*(H48-$J$12)^$L$12))</f>
        <v>0</v>
      </c>
      <c r="W47" s="158">
        <f>IF(I48="tad","tad",IF(I48&lt;$F$11,$H$11*(I48-$J$11)^$L$11,$H$12*(I48-$J$12)^$L$12))</f>
        <v>0</v>
      </c>
      <c r="X47" s="163"/>
      <c r="Y47" s="158">
        <f>IF(K48="tad","tad",IF(K48&lt;$F$11,$H$11*(K48-$J$11)^$L$11,$H$12*(K48-$J$12)^$L$12))</f>
        <v>0</v>
      </c>
      <c r="Z47" s="163"/>
      <c r="AA47" s="159">
        <f>IF(M48="tad","tad",IF(M48&lt;$F$11,$H$11*(M48-$J$11)^$L$11,$H$12*(M48-$J$12)^$L$12))</f>
        <v>0</v>
      </c>
      <c r="AC47" s="3"/>
    </row>
    <row r="48" spans="1:42" ht="15" customHeight="1" x14ac:dyDescent="0.2">
      <c r="A48" s="92">
        <v>31</v>
      </c>
      <c r="B48" s="237">
        <v>1.6</v>
      </c>
      <c r="C48" s="238"/>
      <c r="D48" s="239">
        <v>1.02</v>
      </c>
      <c r="E48" s="238"/>
      <c r="F48" s="246">
        <v>1.72</v>
      </c>
      <c r="G48" s="238"/>
      <c r="H48" s="250">
        <v>0.56000000000000005</v>
      </c>
      <c r="I48" s="234">
        <v>0.6</v>
      </c>
      <c r="J48" s="238"/>
      <c r="K48" s="239">
        <v>1.58</v>
      </c>
      <c r="L48" s="238"/>
      <c r="M48" s="240">
        <v>0.89</v>
      </c>
      <c r="O48" s="135"/>
      <c r="P48" s="111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7"/>
      <c r="AC48" s="3"/>
      <c r="AE48" s="1" t="s">
        <v>0</v>
      </c>
      <c r="AF48" s="1" t="s">
        <v>1</v>
      </c>
      <c r="AG48" s="1" t="s">
        <v>2</v>
      </c>
      <c r="AH48" s="1" t="s">
        <v>3</v>
      </c>
      <c r="AI48" s="1" t="s">
        <v>4</v>
      </c>
      <c r="AJ48" s="1" t="s">
        <v>5</v>
      </c>
      <c r="AK48" s="1" t="s">
        <v>6</v>
      </c>
      <c r="AL48" s="1" t="s">
        <v>7</v>
      </c>
      <c r="AM48" s="1" t="s">
        <v>8</v>
      </c>
      <c r="AN48" s="1" t="s">
        <v>9</v>
      </c>
      <c r="AO48" s="1" t="s">
        <v>10</v>
      </c>
      <c r="AP48" s="1" t="s">
        <v>11</v>
      </c>
    </row>
    <row r="49" spans="1:42" x14ac:dyDescent="0.2">
      <c r="A49" s="95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7"/>
      <c r="O49" s="136" t="s">
        <v>15</v>
      </c>
      <c r="P49" s="210">
        <f t="shared" ref="P49:AA49" si="13">IF(P53&gt;$AK$63,"tad",IF(P55&gt;$AK$63,"tad",MAX(P17:P47)))</f>
        <v>0</v>
      </c>
      <c r="Q49" s="210">
        <f t="shared" si="13"/>
        <v>0</v>
      </c>
      <c r="R49" s="210">
        <f t="shared" si="13"/>
        <v>0</v>
      </c>
      <c r="S49" s="210">
        <f t="shared" si="13"/>
        <v>0</v>
      </c>
      <c r="T49" s="210">
        <f t="shared" si="13"/>
        <v>0</v>
      </c>
      <c r="U49" s="210">
        <f t="shared" si="13"/>
        <v>0</v>
      </c>
      <c r="V49" s="210">
        <f t="shared" si="13"/>
        <v>0</v>
      </c>
      <c r="W49" s="210">
        <f t="shared" si="13"/>
        <v>0</v>
      </c>
      <c r="X49" s="210">
        <f t="shared" si="13"/>
        <v>0</v>
      </c>
      <c r="Y49" s="210">
        <f t="shared" si="13"/>
        <v>0</v>
      </c>
      <c r="Z49" s="210">
        <f t="shared" si="13"/>
        <v>0</v>
      </c>
      <c r="AA49" s="216" t="e">
        <f t="shared" si="13"/>
        <v>#NUM!</v>
      </c>
      <c r="AC49" s="9" t="e">
        <f>MAX(P17:AA47)</f>
        <v>#NUM!</v>
      </c>
      <c r="AE49">
        <v>31</v>
      </c>
      <c r="AF49">
        <v>28</v>
      </c>
      <c r="AG49">
        <v>31</v>
      </c>
      <c r="AH49">
        <v>30</v>
      </c>
      <c r="AI49">
        <v>31</v>
      </c>
      <c r="AJ49">
        <v>30</v>
      </c>
      <c r="AK49">
        <v>31</v>
      </c>
      <c r="AL49">
        <v>31</v>
      </c>
      <c r="AM49">
        <v>30</v>
      </c>
      <c r="AN49">
        <v>31</v>
      </c>
      <c r="AO49">
        <v>30</v>
      </c>
      <c r="AP49">
        <v>31</v>
      </c>
    </row>
    <row r="50" spans="1:42" x14ac:dyDescent="0.2">
      <c r="O50" s="135" t="s">
        <v>36</v>
      </c>
      <c r="P50" s="211">
        <f t="shared" ref="P50:AA50" si="14">IF(P53&gt;$AK$63,"tad",IF(P55&gt;$AK$63,"tad",AVERAGE(P17:P47)))</f>
        <v>0</v>
      </c>
      <c r="Q50" s="211">
        <f t="shared" si="14"/>
        <v>0</v>
      </c>
      <c r="R50" s="211">
        <f t="shared" si="14"/>
        <v>0</v>
      </c>
      <c r="S50" s="211">
        <f t="shared" si="14"/>
        <v>0</v>
      </c>
      <c r="T50" s="211">
        <f t="shared" si="14"/>
        <v>0</v>
      </c>
      <c r="U50" s="211">
        <f t="shared" si="14"/>
        <v>0</v>
      </c>
      <c r="V50" s="211">
        <f t="shared" si="14"/>
        <v>0</v>
      </c>
      <c r="W50" s="211">
        <f t="shared" si="14"/>
        <v>0</v>
      </c>
      <c r="X50" s="211">
        <f t="shared" si="14"/>
        <v>0</v>
      </c>
      <c r="Y50" s="211">
        <f t="shared" si="14"/>
        <v>0</v>
      </c>
      <c r="Z50" s="211">
        <f t="shared" si="14"/>
        <v>0</v>
      </c>
      <c r="AA50" s="217" t="e">
        <f t="shared" si="14"/>
        <v>#NUM!</v>
      </c>
      <c r="AC50" s="3"/>
      <c r="AD50" s="23" t="s">
        <v>32</v>
      </c>
      <c r="AE50">
        <v>15</v>
      </c>
      <c r="AF50">
        <v>15</v>
      </c>
      <c r="AG50">
        <v>15</v>
      </c>
      <c r="AH50">
        <v>15</v>
      </c>
      <c r="AI50">
        <v>15</v>
      </c>
      <c r="AJ50">
        <v>15</v>
      </c>
      <c r="AK50">
        <v>15</v>
      </c>
      <c r="AL50">
        <v>15</v>
      </c>
      <c r="AM50">
        <v>15</v>
      </c>
      <c r="AN50">
        <v>15</v>
      </c>
      <c r="AO50">
        <v>15</v>
      </c>
      <c r="AP50">
        <v>15</v>
      </c>
    </row>
    <row r="51" spans="1:42" x14ac:dyDescent="0.2">
      <c r="O51" s="137" t="s">
        <v>14</v>
      </c>
      <c r="P51" s="212">
        <f t="shared" ref="P51:AA51" si="15">IF(P53&gt;$AK$63,"tad",IF(P55&gt;$AK$63,"tad",MIN(P17:P47)))</f>
        <v>0</v>
      </c>
      <c r="Q51" s="212">
        <f t="shared" si="15"/>
        <v>0</v>
      </c>
      <c r="R51" s="212">
        <f t="shared" si="15"/>
        <v>0</v>
      </c>
      <c r="S51" s="212">
        <f t="shared" si="15"/>
        <v>0</v>
      </c>
      <c r="T51" s="212">
        <f t="shared" si="15"/>
        <v>0</v>
      </c>
      <c r="U51" s="212">
        <f t="shared" si="15"/>
        <v>0</v>
      </c>
      <c r="V51" s="212">
        <f t="shared" si="15"/>
        <v>0</v>
      </c>
      <c r="W51" s="212">
        <f t="shared" si="15"/>
        <v>0</v>
      </c>
      <c r="X51" s="212">
        <f t="shared" si="15"/>
        <v>0</v>
      </c>
      <c r="Y51" s="212">
        <f t="shared" si="15"/>
        <v>0</v>
      </c>
      <c r="Z51" s="212">
        <f t="shared" si="15"/>
        <v>0</v>
      </c>
      <c r="AA51" s="218" t="e">
        <f t="shared" si="15"/>
        <v>#NUM!</v>
      </c>
      <c r="AC51" s="3"/>
      <c r="AD51" s="2" t="s">
        <v>16</v>
      </c>
      <c r="AE51" s="2">
        <f t="shared" ref="AE51:AP51" si="16">COUNT(P17:P31)</f>
        <v>15</v>
      </c>
      <c r="AF51" s="2">
        <f t="shared" si="16"/>
        <v>15</v>
      </c>
      <c r="AG51" s="2">
        <f t="shared" si="16"/>
        <v>15</v>
      </c>
      <c r="AH51" s="2">
        <f t="shared" si="16"/>
        <v>15</v>
      </c>
      <c r="AI51" s="2">
        <f t="shared" si="16"/>
        <v>12</v>
      </c>
      <c r="AJ51" s="2">
        <f t="shared" si="16"/>
        <v>14</v>
      </c>
      <c r="AK51" s="2">
        <f t="shared" si="16"/>
        <v>15</v>
      </c>
      <c r="AL51" s="2">
        <f t="shared" si="16"/>
        <v>15</v>
      </c>
      <c r="AM51" s="2">
        <f t="shared" si="16"/>
        <v>15</v>
      </c>
      <c r="AN51" s="2">
        <f t="shared" si="16"/>
        <v>15</v>
      </c>
      <c r="AO51" s="2">
        <f t="shared" si="16"/>
        <v>15</v>
      </c>
      <c r="AP51" s="2">
        <f t="shared" si="16"/>
        <v>15</v>
      </c>
    </row>
    <row r="52" spans="1:42" x14ac:dyDescent="0.2">
      <c r="O52" s="135" t="s">
        <v>35</v>
      </c>
      <c r="P52" s="213">
        <f t="shared" ref="P52:AA52" si="17">IF(P53&gt;$AK$63,"tad",AVERAGE(P17:P31))</f>
        <v>0</v>
      </c>
      <c r="Q52" s="213">
        <f t="shared" si="17"/>
        <v>0</v>
      </c>
      <c r="R52" s="213">
        <f t="shared" si="17"/>
        <v>0</v>
      </c>
      <c r="S52" s="213">
        <f t="shared" si="17"/>
        <v>0</v>
      </c>
      <c r="T52" s="213">
        <f t="shared" si="17"/>
        <v>0</v>
      </c>
      <c r="U52" s="213">
        <f t="shared" si="17"/>
        <v>0</v>
      </c>
      <c r="V52" s="213">
        <f t="shared" si="17"/>
        <v>0</v>
      </c>
      <c r="W52" s="213">
        <f t="shared" si="17"/>
        <v>0</v>
      </c>
      <c r="X52" s="213">
        <f t="shared" si="17"/>
        <v>0</v>
      </c>
      <c r="Y52" s="213">
        <f t="shared" si="17"/>
        <v>0</v>
      </c>
      <c r="Z52" s="213">
        <f t="shared" si="17"/>
        <v>0</v>
      </c>
      <c r="AA52" s="219">
        <f t="shared" si="17"/>
        <v>0</v>
      </c>
      <c r="AC52" s="209">
        <f>COUNT(P52:AA52)</f>
        <v>12</v>
      </c>
      <c r="AD52" t="s">
        <v>17</v>
      </c>
      <c r="AE52">
        <f t="shared" ref="AE52:AP52" si="18">AE50-AE51</f>
        <v>0</v>
      </c>
      <c r="AF52">
        <f t="shared" si="18"/>
        <v>0</v>
      </c>
      <c r="AG52">
        <f t="shared" si="18"/>
        <v>0</v>
      </c>
      <c r="AH52">
        <f t="shared" si="18"/>
        <v>0</v>
      </c>
      <c r="AI52">
        <f t="shared" si="18"/>
        <v>3</v>
      </c>
      <c r="AJ52">
        <f t="shared" si="18"/>
        <v>1</v>
      </c>
      <c r="AK52">
        <f t="shared" si="18"/>
        <v>0</v>
      </c>
      <c r="AL52">
        <f t="shared" si="18"/>
        <v>0</v>
      </c>
      <c r="AM52">
        <f t="shared" si="18"/>
        <v>0</v>
      </c>
      <c r="AN52">
        <f t="shared" si="18"/>
        <v>0</v>
      </c>
      <c r="AO52">
        <f t="shared" si="18"/>
        <v>0</v>
      </c>
      <c r="AP52">
        <f t="shared" si="18"/>
        <v>0</v>
      </c>
    </row>
    <row r="53" spans="1:42" x14ac:dyDescent="0.2">
      <c r="O53" s="137" t="s">
        <v>29</v>
      </c>
      <c r="P53" s="214">
        <f t="shared" ref="P53:AA53" si="19">IF(AE52&gt;0,AE52,0)</f>
        <v>0</v>
      </c>
      <c r="Q53" s="214">
        <f t="shared" si="19"/>
        <v>0</v>
      </c>
      <c r="R53" s="214">
        <f t="shared" si="19"/>
        <v>0</v>
      </c>
      <c r="S53" s="214">
        <f t="shared" si="19"/>
        <v>0</v>
      </c>
      <c r="T53" s="214">
        <f t="shared" si="19"/>
        <v>3</v>
      </c>
      <c r="U53" s="214">
        <f t="shared" si="19"/>
        <v>1</v>
      </c>
      <c r="V53" s="214">
        <f t="shared" si="19"/>
        <v>0</v>
      </c>
      <c r="W53" s="214">
        <f t="shared" si="19"/>
        <v>0</v>
      </c>
      <c r="X53" s="214">
        <f t="shared" si="19"/>
        <v>0</v>
      </c>
      <c r="Y53" s="214">
        <f t="shared" si="19"/>
        <v>0</v>
      </c>
      <c r="Z53" s="214">
        <f t="shared" si="19"/>
        <v>0</v>
      </c>
      <c r="AA53" s="220">
        <f t="shared" si="19"/>
        <v>0</v>
      </c>
      <c r="AC53" s="209"/>
      <c r="AD53" s="23" t="s">
        <v>33</v>
      </c>
      <c r="AE53">
        <v>16</v>
      </c>
      <c r="AF53">
        <v>13</v>
      </c>
      <c r="AG53">
        <v>16</v>
      </c>
      <c r="AH53">
        <v>15</v>
      </c>
      <c r="AI53">
        <v>16</v>
      </c>
      <c r="AJ53">
        <v>15</v>
      </c>
      <c r="AK53">
        <v>16</v>
      </c>
      <c r="AL53">
        <v>16</v>
      </c>
      <c r="AM53">
        <v>15</v>
      </c>
      <c r="AN53">
        <v>16</v>
      </c>
      <c r="AO53">
        <v>15</v>
      </c>
      <c r="AP53">
        <v>16</v>
      </c>
    </row>
    <row r="54" spans="1:42" x14ac:dyDescent="0.2">
      <c r="O54" s="135" t="s">
        <v>38</v>
      </c>
      <c r="P54" s="213">
        <f t="shared" ref="P54:AA54" si="20">IF(P55&gt;$AK$63,"tad",AVERAGE(P32:P47))</f>
        <v>0</v>
      </c>
      <c r="Q54" s="213">
        <f t="shared" si="20"/>
        <v>0</v>
      </c>
      <c r="R54" s="213">
        <f t="shared" si="20"/>
        <v>0</v>
      </c>
      <c r="S54" s="213">
        <f t="shared" si="20"/>
        <v>0</v>
      </c>
      <c r="T54" s="213">
        <f t="shared" si="20"/>
        <v>0</v>
      </c>
      <c r="U54" s="213">
        <f t="shared" si="20"/>
        <v>0</v>
      </c>
      <c r="V54" s="213">
        <f t="shared" si="20"/>
        <v>0</v>
      </c>
      <c r="W54" s="213">
        <f t="shared" si="20"/>
        <v>0</v>
      </c>
      <c r="X54" s="213">
        <f t="shared" si="20"/>
        <v>0</v>
      </c>
      <c r="Y54" s="213">
        <f t="shared" si="20"/>
        <v>0</v>
      </c>
      <c r="Z54" s="213">
        <f t="shared" si="20"/>
        <v>0</v>
      </c>
      <c r="AA54" s="219" t="e">
        <f t="shared" si="20"/>
        <v>#NUM!</v>
      </c>
      <c r="AC54" s="209">
        <f>COUNT(P54:AA54)</f>
        <v>11</v>
      </c>
      <c r="AD54" s="2" t="s">
        <v>16</v>
      </c>
      <c r="AE54" s="2">
        <f t="shared" ref="AE54:AP54" si="21">COUNT(P32:P47)</f>
        <v>16</v>
      </c>
      <c r="AF54" s="2">
        <f t="shared" si="21"/>
        <v>13</v>
      </c>
      <c r="AG54" s="2">
        <f t="shared" si="21"/>
        <v>16</v>
      </c>
      <c r="AH54" s="2">
        <f t="shared" si="21"/>
        <v>15</v>
      </c>
      <c r="AI54" s="2">
        <f t="shared" si="21"/>
        <v>16</v>
      </c>
      <c r="AJ54" s="2">
        <f t="shared" si="21"/>
        <v>15</v>
      </c>
      <c r="AK54" s="2">
        <f t="shared" si="21"/>
        <v>16</v>
      </c>
      <c r="AL54" s="2">
        <f t="shared" si="21"/>
        <v>16</v>
      </c>
      <c r="AM54" s="2">
        <f t="shared" si="21"/>
        <v>15</v>
      </c>
      <c r="AN54" s="2">
        <f t="shared" si="21"/>
        <v>16</v>
      </c>
      <c r="AO54" s="2">
        <f t="shared" si="21"/>
        <v>14</v>
      </c>
      <c r="AP54" s="2">
        <f t="shared" si="21"/>
        <v>13</v>
      </c>
    </row>
    <row r="55" spans="1:42" x14ac:dyDescent="0.2">
      <c r="O55" s="138" t="s">
        <v>29</v>
      </c>
      <c r="P55" s="215">
        <f t="shared" ref="P55:AA55" si="22">IF(AE55&gt;0,AE55,0)</f>
        <v>0</v>
      </c>
      <c r="Q55" s="215">
        <f t="shared" si="22"/>
        <v>0</v>
      </c>
      <c r="R55" s="215">
        <f t="shared" si="22"/>
        <v>0</v>
      </c>
      <c r="S55" s="215">
        <f t="shared" si="22"/>
        <v>0</v>
      </c>
      <c r="T55" s="215">
        <f t="shared" si="22"/>
        <v>0</v>
      </c>
      <c r="U55" s="215">
        <f t="shared" si="22"/>
        <v>0</v>
      </c>
      <c r="V55" s="215">
        <f t="shared" si="22"/>
        <v>0</v>
      </c>
      <c r="W55" s="215">
        <f t="shared" si="22"/>
        <v>0</v>
      </c>
      <c r="X55" s="215">
        <f t="shared" si="22"/>
        <v>0</v>
      </c>
      <c r="Y55" s="215">
        <f t="shared" si="22"/>
        <v>0</v>
      </c>
      <c r="Z55" s="215">
        <f t="shared" si="22"/>
        <v>1</v>
      </c>
      <c r="AA55" s="221">
        <f t="shared" si="22"/>
        <v>3</v>
      </c>
      <c r="AC55" s="3"/>
      <c r="AD55" t="s">
        <v>17</v>
      </c>
      <c r="AE55">
        <f t="shared" ref="AE55:AP55" si="23">AE53-AE54</f>
        <v>0</v>
      </c>
      <c r="AF55">
        <f t="shared" si="23"/>
        <v>0</v>
      </c>
      <c r="AG55">
        <f t="shared" si="23"/>
        <v>0</v>
      </c>
      <c r="AH55">
        <f t="shared" si="23"/>
        <v>0</v>
      </c>
      <c r="AI55">
        <f t="shared" si="23"/>
        <v>0</v>
      </c>
      <c r="AJ55">
        <f t="shared" si="23"/>
        <v>0</v>
      </c>
      <c r="AK55">
        <f t="shared" si="23"/>
        <v>0</v>
      </c>
      <c r="AL55">
        <f t="shared" si="23"/>
        <v>0</v>
      </c>
      <c r="AM55">
        <f t="shared" si="23"/>
        <v>0</v>
      </c>
      <c r="AN55">
        <f t="shared" si="23"/>
        <v>0</v>
      </c>
      <c r="AO55">
        <f t="shared" si="23"/>
        <v>1</v>
      </c>
      <c r="AP55">
        <f t="shared" si="23"/>
        <v>3</v>
      </c>
    </row>
    <row r="56" spans="1:42" x14ac:dyDescent="0.2"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C56" s="3"/>
    </row>
    <row r="57" spans="1:42" ht="15.75" x14ac:dyDescent="0.25"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C57" s="3"/>
      <c r="AE57" s="19" t="s">
        <v>18</v>
      </c>
      <c r="AF57" s="79"/>
      <c r="AG57" s="80" t="str">
        <f>IF((AC52+AC54)&lt;24,"tad",AVERAGE(P50:AA50))</f>
        <v>tad</v>
      </c>
      <c r="AH57" s="11" t="s">
        <v>94</v>
      </c>
      <c r="AI57" s="5"/>
    </row>
    <row r="58" spans="1:42" x14ac:dyDescent="0.2"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C58" s="3"/>
      <c r="AE58" s="17"/>
      <c r="AF58" s="2"/>
      <c r="AG58" s="33" t="str">
        <f>IF(AG57="tad","tad",+AG57*365*24*3.6/$E$9)</f>
        <v>tad</v>
      </c>
      <c r="AH58" s="10" t="s">
        <v>82</v>
      </c>
    </row>
    <row r="59" spans="1:42" ht="14.25" x14ac:dyDescent="0.2"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C59" s="3"/>
      <c r="AE59" s="17" t="s">
        <v>12</v>
      </c>
      <c r="AF59" s="2"/>
      <c r="AG59" s="78" t="str">
        <f>IF((AC52+AC54)&lt;24,"tad",MAX(P49:AA49))</f>
        <v>tad</v>
      </c>
      <c r="AH59" s="10" t="s">
        <v>94</v>
      </c>
    </row>
    <row r="60" spans="1:42" ht="14.25" x14ac:dyDescent="0.2"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C60" s="3"/>
      <c r="AE60" s="17" t="s">
        <v>14</v>
      </c>
      <c r="AF60" s="2"/>
      <c r="AG60" s="78" t="str">
        <f>IF((AC52+AC54)&lt;24,"tad",MIN(P51:AA51))</f>
        <v>tad</v>
      </c>
      <c r="AH60" s="10" t="s">
        <v>94</v>
      </c>
    </row>
    <row r="61" spans="1:42" x14ac:dyDescent="0.2"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C61" s="3"/>
      <c r="AE61" s="20" t="s">
        <v>13</v>
      </c>
      <c r="AF61" s="12"/>
      <c r="AG61" s="34">
        <f>SUM(P55:AA55)+SUM(P53:AA53)</f>
        <v>8</v>
      </c>
      <c r="AH61" s="16" t="s">
        <v>86</v>
      </c>
    </row>
    <row r="62" spans="1:42" x14ac:dyDescent="0.2"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C62" s="3"/>
    </row>
    <row r="63" spans="1:42" x14ac:dyDescent="0.2"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C63" s="3"/>
      <c r="AE63" t="s">
        <v>19</v>
      </c>
      <c r="AK63">
        <f>+Z2</f>
        <v>5</v>
      </c>
      <c r="AL63" t="s">
        <v>34</v>
      </c>
    </row>
    <row r="64" spans="1:42" x14ac:dyDescent="0.2"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C64" s="3"/>
    </row>
    <row r="65" spans="15:32" x14ac:dyDescent="0.2"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C65" s="3"/>
    </row>
    <row r="66" spans="15:32" x14ac:dyDescent="0.2"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C66" s="3"/>
      <c r="AD66" s="4">
        <f>DATE(P13,1,1)</f>
        <v>39083</v>
      </c>
      <c r="AE66">
        <f t="shared" ref="AE66:AE96" si="24">IF(P17="tad","tad",P17)</f>
        <v>0</v>
      </c>
      <c r="AF66">
        <f t="shared" ref="AF66:AF129" si="25">IF(COUNT(AD66:AE66)=2,0,-AC$49/500)</f>
        <v>0</v>
      </c>
    </row>
    <row r="67" spans="15:32" x14ac:dyDescent="0.2"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C67" s="3"/>
      <c r="AD67" s="4">
        <f t="shared" ref="AD67:AD130" si="26">AD66+1</f>
        <v>39084</v>
      </c>
      <c r="AE67">
        <f t="shared" si="24"/>
        <v>0</v>
      </c>
      <c r="AF67">
        <f t="shared" si="25"/>
        <v>0</v>
      </c>
    </row>
    <row r="68" spans="15:32" x14ac:dyDescent="0.2"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C68" s="3"/>
      <c r="AD68" s="4">
        <f t="shared" si="26"/>
        <v>39085</v>
      </c>
      <c r="AE68">
        <f t="shared" si="24"/>
        <v>0</v>
      </c>
      <c r="AF68">
        <f t="shared" si="25"/>
        <v>0</v>
      </c>
    </row>
    <row r="69" spans="15:32" x14ac:dyDescent="0.2">
      <c r="O69" s="43" t="s">
        <v>27</v>
      </c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C69" s="3"/>
      <c r="AD69" s="4">
        <f t="shared" si="26"/>
        <v>39086</v>
      </c>
      <c r="AE69">
        <f t="shared" si="24"/>
        <v>0</v>
      </c>
      <c r="AF69">
        <f t="shared" si="25"/>
        <v>0</v>
      </c>
    </row>
    <row r="70" spans="15:32" x14ac:dyDescent="0.2">
      <c r="O70" s="43"/>
      <c r="P70" s="43" t="s">
        <v>37</v>
      </c>
      <c r="Q70" s="43"/>
      <c r="R70" s="43"/>
      <c r="S70" s="43"/>
      <c r="T70" s="43"/>
      <c r="U70" s="43"/>
      <c r="V70" s="43"/>
      <c r="W70" s="43"/>
      <c r="X70" s="43"/>
      <c r="Y70" s="44" t="str">
        <f>+Z2&amp;"  hari"</f>
        <v>5  hari</v>
      </c>
      <c r="AA70" s="43"/>
      <c r="AC70" s="3"/>
      <c r="AD70" s="4">
        <f t="shared" si="26"/>
        <v>39087</v>
      </c>
      <c r="AE70">
        <f t="shared" si="24"/>
        <v>0</v>
      </c>
      <c r="AF70">
        <f t="shared" si="25"/>
        <v>0</v>
      </c>
    </row>
    <row r="71" spans="15:32" x14ac:dyDescent="0.2">
      <c r="O71" s="43"/>
      <c r="P71" s="43" t="s">
        <v>30</v>
      </c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C71" s="3"/>
      <c r="AD71" s="4">
        <f t="shared" si="26"/>
        <v>39088</v>
      </c>
      <c r="AE71">
        <f t="shared" si="24"/>
        <v>0</v>
      </c>
      <c r="AF71">
        <f t="shared" si="25"/>
        <v>0</v>
      </c>
    </row>
    <row r="72" spans="15:32" x14ac:dyDescent="0.2"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C72" s="3"/>
      <c r="AD72" s="4">
        <f t="shared" si="26"/>
        <v>39089</v>
      </c>
      <c r="AE72">
        <f t="shared" si="24"/>
        <v>0</v>
      </c>
      <c r="AF72">
        <f t="shared" si="25"/>
        <v>0</v>
      </c>
    </row>
    <row r="73" spans="15:32" x14ac:dyDescent="0.2"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C73" s="3"/>
      <c r="AD73" s="4">
        <f t="shared" si="26"/>
        <v>39090</v>
      </c>
      <c r="AE73">
        <f t="shared" si="24"/>
        <v>0</v>
      </c>
      <c r="AF73">
        <f t="shared" si="25"/>
        <v>0</v>
      </c>
    </row>
    <row r="74" spans="15:32" x14ac:dyDescent="0.2"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C74" s="3"/>
      <c r="AD74" s="4">
        <f t="shared" si="26"/>
        <v>39091</v>
      </c>
      <c r="AE74">
        <f t="shared" si="24"/>
        <v>0</v>
      </c>
      <c r="AF74">
        <f t="shared" si="25"/>
        <v>0</v>
      </c>
    </row>
    <row r="75" spans="15:32" x14ac:dyDescent="0.2"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C75" s="3"/>
      <c r="AD75" s="4">
        <f t="shared" si="26"/>
        <v>39092</v>
      </c>
      <c r="AE75">
        <f t="shared" si="24"/>
        <v>0</v>
      </c>
      <c r="AF75">
        <f t="shared" si="25"/>
        <v>0</v>
      </c>
    </row>
    <row r="76" spans="15:32" x14ac:dyDescent="0.2"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C76" s="3"/>
      <c r="AD76" s="4">
        <f t="shared" si="26"/>
        <v>39093</v>
      </c>
      <c r="AE76">
        <f t="shared" si="24"/>
        <v>0</v>
      </c>
      <c r="AF76">
        <f t="shared" si="25"/>
        <v>0</v>
      </c>
    </row>
    <row r="77" spans="15:32" x14ac:dyDescent="0.2"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C77" s="3"/>
      <c r="AD77" s="4">
        <f t="shared" si="26"/>
        <v>39094</v>
      </c>
      <c r="AE77">
        <f t="shared" si="24"/>
        <v>0</v>
      </c>
      <c r="AF77">
        <f t="shared" si="25"/>
        <v>0</v>
      </c>
    </row>
    <row r="78" spans="15:32" x14ac:dyDescent="0.2"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C78" s="3"/>
      <c r="AD78" s="4">
        <f t="shared" si="26"/>
        <v>39095</v>
      </c>
      <c r="AE78">
        <f t="shared" si="24"/>
        <v>0</v>
      </c>
      <c r="AF78">
        <f t="shared" si="25"/>
        <v>0</v>
      </c>
    </row>
    <row r="79" spans="15:32" x14ac:dyDescent="0.2"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C79" s="3"/>
      <c r="AD79" s="4">
        <f t="shared" si="26"/>
        <v>39096</v>
      </c>
      <c r="AE79">
        <f t="shared" si="24"/>
        <v>0</v>
      </c>
      <c r="AF79">
        <f t="shared" si="25"/>
        <v>0</v>
      </c>
    </row>
    <row r="80" spans="15:32" x14ac:dyDescent="0.2"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C80" s="3"/>
      <c r="AD80" s="4">
        <f t="shared" si="26"/>
        <v>39097</v>
      </c>
      <c r="AE80">
        <f t="shared" si="24"/>
        <v>0</v>
      </c>
      <c r="AF80">
        <f t="shared" si="25"/>
        <v>0</v>
      </c>
    </row>
    <row r="81" spans="29:32" x14ac:dyDescent="0.2">
      <c r="AC81" s="3"/>
      <c r="AD81" s="4">
        <f t="shared" si="26"/>
        <v>39098</v>
      </c>
      <c r="AE81">
        <f t="shared" si="24"/>
        <v>0</v>
      </c>
      <c r="AF81">
        <f t="shared" si="25"/>
        <v>0</v>
      </c>
    </row>
    <row r="82" spans="29:32" x14ac:dyDescent="0.2">
      <c r="AC82" s="3"/>
      <c r="AD82" s="4">
        <f t="shared" si="26"/>
        <v>39099</v>
      </c>
      <c r="AE82">
        <f t="shared" si="24"/>
        <v>0</v>
      </c>
      <c r="AF82">
        <f t="shared" si="25"/>
        <v>0</v>
      </c>
    </row>
    <row r="83" spans="29:32" x14ac:dyDescent="0.2">
      <c r="AC83" s="3"/>
      <c r="AD83" s="4">
        <f t="shared" si="26"/>
        <v>39100</v>
      </c>
      <c r="AE83">
        <f t="shared" si="24"/>
        <v>0</v>
      </c>
      <c r="AF83">
        <f t="shared" si="25"/>
        <v>0</v>
      </c>
    </row>
    <row r="84" spans="29:32" x14ac:dyDescent="0.2">
      <c r="AC84" s="3"/>
      <c r="AD84" s="4">
        <f t="shared" si="26"/>
        <v>39101</v>
      </c>
      <c r="AE84">
        <f t="shared" si="24"/>
        <v>0</v>
      </c>
      <c r="AF84">
        <f t="shared" si="25"/>
        <v>0</v>
      </c>
    </row>
    <row r="85" spans="29:32" x14ac:dyDescent="0.2">
      <c r="AC85" s="3"/>
      <c r="AD85" s="4">
        <f t="shared" si="26"/>
        <v>39102</v>
      </c>
      <c r="AE85">
        <f t="shared" si="24"/>
        <v>0</v>
      </c>
      <c r="AF85">
        <f t="shared" si="25"/>
        <v>0</v>
      </c>
    </row>
    <row r="86" spans="29:32" x14ac:dyDescent="0.2">
      <c r="AC86" s="3"/>
      <c r="AD86" s="4">
        <f t="shared" si="26"/>
        <v>39103</v>
      </c>
      <c r="AE86">
        <f t="shared" si="24"/>
        <v>0</v>
      </c>
      <c r="AF86">
        <f t="shared" si="25"/>
        <v>0</v>
      </c>
    </row>
    <row r="87" spans="29:32" x14ac:dyDescent="0.2">
      <c r="AC87" s="3"/>
      <c r="AD87" s="4">
        <f t="shared" si="26"/>
        <v>39104</v>
      </c>
      <c r="AE87">
        <f t="shared" si="24"/>
        <v>0</v>
      </c>
      <c r="AF87">
        <f t="shared" si="25"/>
        <v>0</v>
      </c>
    </row>
    <row r="88" spans="29:32" x14ac:dyDescent="0.2">
      <c r="AC88" s="3"/>
      <c r="AD88" s="4">
        <f t="shared" si="26"/>
        <v>39105</v>
      </c>
      <c r="AE88">
        <f t="shared" si="24"/>
        <v>0</v>
      </c>
      <c r="AF88">
        <f t="shared" si="25"/>
        <v>0</v>
      </c>
    </row>
    <row r="89" spans="29:32" x14ac:dyDescent="0.2">
      <c r="AC89" s="3"/>
      <c r="AD89" s="4">
        <f t="shared" si="26"/>
        <v>39106</v>
      </c>
      <c r="AE89">
        <f t="shared" si="24"/>
        <v>0</v>
      </c>
      <c r="AF89">
        <f t="shared" si="25"/>
        <v>0</v>
      </c>
    </row>
    <row r="90" spans="29:32" x14ac:dyDescent="0.2">
      <c r="AC90" s="3"/>
      <c r="AD90" s="4">
        <f t="shared" si="26"/>
        <v>39107</v>
      </c>
      <c r="AE90">
        <f t="shared" si="24"/>
        <v>0</v>
      </c>
      <c r="AF90">
        <f t="shared" si="25"/>
        <v>0</v>
      </c>
    </row>
    <row r="91" spans="29:32" x14ac:dyDescent="0.2">
      <c r="AC91" s="3"/>
      <c r="AD91" s="4">
        <f t="shared" si="26"/>
        <v>39108</v>
      </c>
      <c r="AE91">
        <f t="shared" si="24"/>
        <v>0</v>
      </c>
      <c r="AF91">
        <f t="shared" si="25"/>
        <v>0</v>
      </c>
    </row>
    <row r="92" spans="29:32" x14ac:dyDescent="0.2">
      <c r="AC92" s="3"/>
      <c r="AD92" s="4">
        <f t="shared" si="26"/>
        <v>39109</v>
      </c>
      <c r="AE92">
        <f t="shared" si="24"/>
        <v>0</v>
      </c>
      <c r="AF92">
        <f t="shared" si="25"/>
        <v>0</v>
      </c>
    </row>
    <row r="93" spans="29:32" x14ac:dyDescent="0.2">
      <c r="AC93" s="3"/>
      <c r="AD93" s="4">
        <f t="shared" si="26"/>
        <v>39110</v>
      </c>
      <c r="AE93">
        <f t="shared" si="24"/>
        <v>0</v>
      </c>
      <c r="AF93">
        <f t="shared" si="25"/>
        <v>0</v>
      </c>
    </row>
    <row r="94" spans="29:32" x14ac:dyDescent="0.2">
      <c r="AC94" s="3"/>
      <c r="AD94" s="4">
        <f t="shared" si="26"/>
        <v>39111</v>
      </c>
      <c r="AE94">
        <f t="shared" si="24"/>
        <v>0</v>
      </c>
      <c r="AF94">
        <f t="shared" si="25"/>
        <v>0</v>
      </c>
    </row>
    <row r="95" spans="29:32" x14ac:dyDescent="0.2">
      <c r="AC95" s="3"/>
      <c r="AD95" s="4">
        <f t="shared" si="26"/>
        <v>39112</v>
      </c>
      <c r="AE95">
        <f t="shared" si="24"/>
        <v>0</v>
      </c>
      <c r="AF95">
        <f t="shared" si="25"/>
        <v>0</v>
      </c>
    </row>
    <row r="96" spans="29:32" x14ac:dyDescent="0.2">
      <c r="AC96" s="3"/>
      <c r="AD96" s="4">
        <f t="shared" si="26"/>
        <v>39113</v>
      </c>
      <c r="AE96">
        <f t="shared" si="24"/>
        <v>0</v>
      </c>
      <c r="AF96">
        <f t="shared" si="25"/>
        <v>0</v>
      </c>
    </row>
    <row r="97" spans="29:32" x14ac:dyDescent="0.2">
      <c r="AC97" s="3"/>
      <c r="AD97" s="4">
        <f t="shared" si="26"/>
        <v>39114</v>
      </c>
      <c r="AE97">
        <f t="shared" ref="AE97:AE124" si="27">IF(Q17="tad","tad",Q17)</f>
        <v>0</v>
      </c>
      <c r="AF97">
        <f t="shared" si="25"/>
        <v>0</v>
      </c>
    </row>
    <row r="98" spans="29:32" x14ac:dyDescent="0.2">
      <c r="AC98" s="3"/>
      <c r="AD98" s="4">
        <f t="shared" si="26"/>
        <v>39115</v>
      </c>
      <c r="AE98">
        <f t="shared" si="27"/>
        <v>0</v>
      </c>
      <c r="AF98">
        <f t="shared" si="25"/>
        <v>0</v>
      </c>
    </row>
    <row r="99" spans="29:32" x14ac:dyDescent="0.2">
      <c r="AC99" s="3"/>
      <c r="AD99" s="4">
        <f t="shared" si="26"/>
        <v>39116</v>
      </c>
      <c r="AE99">
        <f t="shared" si="27"/>
        <v>0</v>
      </c>
      <c r="AF99">
        <f t="shared" si="25"/>
        <v>0</v>
      </c>
    </row>
    <row r="100" spans="29:32" x14ac:dyDescent="0.2">
      <c r="AC100" s="3"/>
      <c r="AD100" s="4">
        <f t="shared" si="26"/>
        <v>39117</v>
      </c>
      <c r="AE100">
        <f t="shared" si="27"/>
        <v>0</v>
      </c>
      <c r="AF100">
        <f t="shared" si="25"/>
        <v>0</v>
      </c>
    </row>
    <row r="101" spans="29:32" x14ac:dyDescent="0.2">
      <c r="AC101" s="3"/>
      <c r="AD101" s="4">
        <f t="shared" si="26"/>
        <v>39118</v>
      </c>
      <c r="AE101">
        <f t="shared" si="27"/>
        <v>0</v>
      </c>
      <c r="AF101">
        <f t="shared" si="25"/>
        <v>0</v>
      </c>
    </row>
    <row r="102" spans="29:32" x14ac:dyDescent="0.2">
      <c r="AC102" s="3"/>
      <c r="AD102" s="4">
        <f t="shared" si="26"/>
        <v>39119</v>
      </c>
      <c r="AE102">
        <f t="shared" si="27"/>
        <v>0</v>
      </c>
      <c r="AF102">
        <f t="shared" si="25"/>
        <v>0</v>
      </c>
    </row>
    <row r="103" spans="29:32" x14ac:dyDescent="0.2">
      <c r="AC103" s="3"/>
      <c r="AD103" s="4">
        <f t="shared" si="26"/>
        <v>39120</v>
      </c>
      <c r="AE103">
        <f t="shared" si="27"/>
        <v>0</v>
      </c>
      <c r="AF103">
        <f t="shared" si="25"/>
        <v>0</v>
      </c>
    </row>
    <row r="104" spans="29:32" x14ac:dyDescent="0.2">
      <c r="AC104" s="3"/>
      <c r="AD104" s="4">
        <f t="shared" si="26"/>
        <v>39121</v>
      </c>
      <c r="AE104">
        <f t="shared" si="27"/>
        <v>0</v>
      </c>
      <c r="AF104">
        <f t="shared" si="25"/>
        <v>0</v>
      </c>
    </row>
    <row r="105" spans="29:32" x14ac:dyDescent="0.2">
      <c r="AC105" s="3"/>
      <c r="AD105" s="4">
        <f t="shared" si="26"/>
        <v>39122</v>
      </c>
      <c r="AE105">
        <f t="shared" si="27"/>
        <v>0</v>
      </c>
      <c r="AF105">
        <f t="shared" si="25"/>
        <v>0</v>
      </c>
    </row>
    <row r="106" spans="29:32" x14ac:dyDescent="0.2">
      <c r="AC106" s="3"/>
      <c r="AD106" s="4">
        <f t="shared" si="26"/>
        <v>39123</v>
      </c>
      <c r="AE106">
        <f t="shared" si="27"/>
        <v>0</v>
      </c>
      <c r="AF106">
        <f t="shared" si="25"/>
        <v>0</v>
      </c>
    </row>
    <row r="107" spans="29:32" x14ac:dyDescent="0.2">
      <c r="AC107" s="3"/>
      <c r="AD107" s="4">
        <f t="shared" si="26"/>
        <v>39124</v>
      </c>
      <c r="AE107">
        <f t="shared" si="27"/>
        <v>0</v>
      </c>
      <c r="AF107">
        <f t="shared" si="25"/>
        <v>0</v>
      </c>
    </row>
    <row r="108" spans="29:32" x14ac:dyDescent="0.2">
      <c r="AC108" s="3"/>
      <c r="AD108" s="4">
        <f t="shared" si="26"/>
        <v>39125</v>
      </c>
      <c r="AE108">
        <f t="shared" si="27"/>
        <v>0</v>
      </c>
      <c r="AF108">
        <f t="shared" si="25"/>
        <v>0</v>
      </c>
    </row>
    <row r="109" spans="29:32" x14ac:dyDescent="0.2">
      <c r="AC109" s="3"/>
      <c r="AD109" s="4">
        <f t="shared" si="26"/>
        <v>39126</v>
      </c>
      <c r="AE109">
        <f t="shared" si="27"/>
        <v>0</v>
      </c>
      <c r="AF109">
        <f t="shared" si="25"/>
        <v>0</v>
      </c>
    </row>
    <row r="110" spans="29:32" x14ac:dyDescent="0.2">
      <c r="AC110" s="3"/>
      <c r="AD110" s="4">
        <f t="shared" si="26"/>
        <v>39127</v>
      </c>
      <c r="AE110">
        <f t="shared" si="27"/>
        <v>0</v>
      </c>
      <c r="AF110">
        <f t="shared" si="25"/>
        <v>0</v>
      </c>
    </row>
    <row r="111" spans="29:32" x14ac:dyDescent="0.2">
      <c r="AC111" s="3"/>
      <c r="AD111" s="4">
        <f t="shared" si="26"/>
        <v>39128</v>
      </c>
      <c r="AE111">
        <f t="shared" si="27"/>
        <v>0</v>
      </c>
      <c r="AF111">
        <f t="shared" si="25"/>
        <v>0</v>
      </c>
    </row>
    <row r="112" spans="29:32" x14ac:dyDescent="0.2">
      <c r="AC112" s="3"/>
      <c r="AD112" s="4">
        <f t="shared" si="26"/>
        <v>39129</v>
      </c>
      <c r="AE112">
        <f t="shared" si="27"/>
        <v>0</v>
      </c>
      <c r="AF112">
        <f t="shared" si="25"/>
        <v>0</v>
      </c>
    </row>
    <row r="113" spans="29:32" x14ac:dyDescent="0.2">
      <c r="AC113" s="3"/>
      <c r="AD113" s="4">
        <f t="shared" si="26"/>
        <v>39130</v>
      </c>
      <c r="AE113">
        <f t="shared" si="27"/>
        <v>0</v>
      </c>
      <c r="AF113">
        <f t="shared" si="25"/>
        <v>0</v>
      </c>
    </row>
    <row r="114" spans="29:32" x14ac:dyDescent="0.2">
      <c r="AC114" s="3"/>
      <c r="AD114" s="4">
        <f t="shared" si="26"/>
        <v>39131</v>
      </c>
      <c r="AE114">
        <f t="shared" si="27"/>
        <v>0</v>
      </c>
      <c r="AF114">
        <f t="shared" si="25"/>
        <v>0</v>
      </c>
    </row>
    <row r="115" spans="29:32" x14ac:dyDescent="0.2">
      <c r="AC115" s="3"/>
      <c r="AD115" s="4">
        <f t="shared" si="26"/>
        <v>39132</v>
      </c>
      <c r="AE115">
        <f t="shared" si="27"/>
        <v>0</v>
      </c>
      <c r="AF115">
        <f t="shared" si="25"/>
        <v>0</v>
      </c>
    </row>
    <row r="116" spans="29:32" x14ac:dyDescent="0.2">
      <c r="AC116" s="3"/>
      <c r="AD116" s="4">
        <f t="shared" si="26"/>
        <v>39133</v>
      </c>
      <c r="AE116">
        <f t="shared" si="27"/>
        <v>0</v>
      </c>
      <c r="AF116">
        <f t="shared" si="25"/>
        <v>0</v>
      </c>
    </row>
    <row r="117" spans="29:32" x14ac:dyDescent="0.2">
      <c r="AC117" s="3"/>
      <c r="AD117" s="4">
        <f t="shared" si="26"/>
        <v>39134</v>
      </c>
      <c r="AE117">
        <f t="shared" si="27"/>
        <v>0</v>
      </c>
      <c r="AF117">
        <f t="shared" si="25"/>
        <v>0</v>
      </c>
    </row>
    <row r="118" spans="29:32" x14ac:dyDescent="0.2">
      <c r="AC118" s="3"/>
      <c r="AD118" s="4">
        <f t="shared" si="26"/>
        <v>39135</v>
      </c>
      <c r="AE118">
        <f t="shared" si="27"/>
        <v>0</v>
      </c>
      <c r="AF118">
        <f t="shared" si="25"/>
        <v>0</v>
      </c>
    </row>
    <row r="119" spans="29:32" x14ac:dyDescent="0.2">
      <c r="AC119" s="3"/>
      <c r="AD119" s="4">
        <f t="shared" si="26"/>
        <v>39136</v>
      </c>
      <c r="AE119">
        <f t="shared" si="27"/>
        <v>0</v>
      </c>
      <c r="AF119">
        <f t="shared" si="25"/>
        <v>0</v>
      </c>
    </row>
    <row r="120" spans="29:32" x14ac:dyDescent="0.2">
      <c r="AC120" s="3"/>
      <c r="AD120" s="4">
        <f t="shared" si="26"/>
        <v>39137</v>
      </c>
      <c r="AE120">
        <f t="shared" si="27"/>
        <v>0</v>
      </c>
      <c r="AF120">
        <f t="shared" si="25"/>
        <v>0</v>
      </c>
    </row>
    <row r="121" spans="29:32" x14ac:dyDescent="0.2">
      <c r="AC121" s="3"/>
      <c r="AD121" s="4">
        <f t="shared" si="26"/>
        <v>39138</v>
      </c>
      <c r="AE121">
        <f t="shared" si="27"/>
        <v>0</v>
      </c>
      <c r="AF121">
        <f t="shared" si="25"/>
        <v>0</v>
      </c>
    </row>
    <row r="122" spans="29:32" x14ac:dyDescent="0.2">
      <c r="AC122" s="3"/>
      <c r="AD122" s="4">
        <f t="shared" si="26"/>
        <v>39139</v>
      </c>
      <c r="AE122">
        <f t="shared" si="27"/>
        <v>0</v>
      </c>
      <c r="AF122">
        <f t="shared" si="25"/>
        <v>0</v>
      </c>
    </row>
    <row r="123" spans="29:32" x14ac:dyDescent="0.2">
      <c r="AC123" s="3"/>
      <c r="AD123" s="4">
        <f t="shared" si="26"/>
        <v>39140</v>
      </c>
      <c r="AE123">
        <f t="shared" si="27"/>
        <v>0</v>
      </c>
      <c r="AF123">
        <f t="shared" si="25"/>
        <v>0</v>
      </c>
    </row>
    <row r="124" spans="29:32" x14ac:dyDescent="0.2">
      <c r="AC124" s="3"/>
      <c r="AD124" s="4">
        <f t="shared" si="26"/>
        <v>39141</v>
      </c>
      <c r="AE124">
        <f t="shared" si="27"/>
        <v>0</v>
      </c>
      <c r="AF124">
        <f t="shared" si="25"/>
        <v>0</v>
      </c>
    </row>
    <row r="125" spans="29:32" x14ac:dyDescent="0.2">
      <c r="AC125" s="3"/>
      <c r="AD125" s="4">
        <f t="shared" si="26"/>
        <v>39142</v>
      </c>
      <c r="AE125">
        <f t="shared" ref="AE125:AE155" si="28">IF(R17="tad","tad",R17)</f>
        <v>0</v>
      </c>
      <c r="AF125">
        <f t="shared" si="25"/>
        <v>0</v>
      </c>
    </row>
    <row r="126" spans="29:32" x14ac:dyDescent="0.2">
      <c r="AC126" s="3"/>
      <c r="AD126" s="4">
        <f t="shared" si="26"/>
        <v>39143</v>
      </c>
      <c r="AE126">
        <f t="shared" si="28"/>
        <v>0</v>
      </c>
      <c r="AF126">
        <f t="shared" si="25"/>
        <v>0</v>
      </c>
    </row>
    <row r="127" spans="29:32" x14ac:dyDescent="0.2">
      <c r="AC127" s="3"/>
      <c r="AD127" s="4">
        <f t="shared" si="26"/>
        <v>39144</v>
      </c>
      <c r="AE127">
        <f t="shared" si="28"/>
        <v>0</v>
      </c>
      <c r="AF127">
        <f t="shared" si="25"/>
        <v>0</v>
      </c>
    </row>
    <row r="128" spans="29:32" x14ac:dyDescent="0.2">
      <c r="AC128" s="3"/>
      <c r="AD128" s="4">
        <f t="shared" si="26"/>
        <v>39145</v>
      </c>
      <c r="AE128">
        <f t="shared" si="28"/>
        <v>0</v>
      </c>
      <c r="AF128">
        <f t="shared" si="25"/>
        <v>0</v>
      </c>
    </row>
    <row r="129" spans="29:32" x14ac:dyDescent="0.2">
      <c r="AC129" s="3"/>
      <c r="AD129" s="4">
        <f t="shared" si="26"/>
        <v>39146</v>
      </c>
      <c r="AE129">
        <f t="shared" si="28"/>
        <v>0</v>
      </c>
      <c r="AF129">
        <f t="shared" si="25"/>
        <v>0</v>
      </c>
    </row>
    <row r="130" spans="29:32" x14ac:dyDescent="0.2">
      <c r="AC130" s="3"/>
      <c r="AD130" s="4">
        <f t="shared" si="26"/>
        <v>39147</v>
      </c>
      <c r="AE130">
        <f t="shared" si="28"/>
        <v>0</v>
      </c>
      <c r="AF130">
        <f t="shared" ref="AF130:AF193" si="29">IF(COUNT(AD130:AE130)=2,0,-AC$49/500)</f>
        <v>0</v>
      </c>
    </row>
    <row r="131" spans="29:32" x14ac:dyDescent="0.2">
      <c r="AC131" s="3"/>
      <c r="AD131" s="4">
        <f t="shared" ref="AD131:AD194" si="30">AD130+1</f>
        <v>39148</v>
      </c>
      <c r="AE131">
        <f t="shared" si="28"/>
        <v>0</v>
      </c>
      <c r="AF131">
        <f t="shared" si="29"/>
        <v>0</v>
      </c>
    </row>
    <row r="132" spans="29:32" x14ac:dyDescent="0.2">
      <c r="AC132" s="3"/>
      <c r="AD132" s="4">
        <f t="shared" si="30"/>
        <v>39149</v>
      </c>
      <c r="AE132">
        <f t="shared" si="28"/>
        <v>0</v>
      </c>
      <c r="AF132">
        <f t="shared" si="29"/>
        <v>0</v>
      </c>
    </row>
    <row r="133" spans="29:32" x14ac:dyDescent="0.2">
      <c r="AC133" s="3"/>
      <c r="AD133" s="4">
        <f t="shared" si="30"/>
        <v>39150</v>
      </c>
      <c r="AE133">
        <f t="shared" si="28"/>
        <v>0</v>
      </c>
      <c r="AF133">
        <f t="shared" si="29"/>
        <v>0</v>
      </c>
    </row>
    <row r="134" spans="29:32" x14ac:dyDescent="0.2">
      <c r="AC134" s="3"/>
      <c r="AD134" s="4">
        <f t="shared" si="30"/>
        <v>39151</v>
      </c>
      <c r="AE134">
        <f t="shared" si="28"/>
        <v>0</v>
      </c>
      <c r="AF134">
        <f t="shared" si="29"/>
        <v>0</v>
      </c>
    </row>
    <row r="135" spans="29:32" x14ac:dyDescent="0.2">
      <c r="AC135" s="3"/>
      <c r="AD135" s="4">
        <f t="shared" si="30"/>
        <v>39152</v>
      </c>
      <c r="AE135">
        <f t="shared" si="28"/>
        <v>0</v>
      </c>
      <c r="AF135">
        <f t="shared" si="29"/>
        <v>0</v>
      </c>
    </row>
    <row r="136" spans="29:32" x14ac:dyDescent="0.2">
      <c r="AC136" s="3"/>
      <c r="AD136" s="4">
        <f t="shared" si="30"/>
        <v>39153</v>
      </c>
      <c r="AE136">
        <f t="shared" si="28"/>
        <v>0</v>
      </c>
      <c r="AF136">
        <f t="shared" si="29"/>
        <v>0</v>
      </c>
    </row>
    <row r="137" spans="29:32" x14ac:dyDescent="0.2">
      <c r="AC137" s="3"/>
      <c r="AD137" s="4">
        <f t="shared" si="30"/>
        <v>39154</v>
      </c>
      <c r="AE137">
        <f t="shared" si="28"/>
        <v>0</v>
      </c>
      <c r="AF137">
        <f t="shared" si="29"/>
        <v>0</v>
      </c>
    </row>
    <row r="138" spans="29:32" x14ac:dyDescent="0.2">
      <c r="AC138" s="3"/>
      <c r="AD138" s="4">
        <f t="shared" si="30"/>
        <v>39155</v>
      </c>
      <c r="AE138">
        <f t="shared" si="28"/>
        <v>0</v>
      </c>
      <c r="AF138">
        <f t="shared" si="29"/>
        <v>0</v>
      </c>
    </row>
    <row r="139" spans="29:32" x14ac:dyDescent="0.2">
      <c r="AC139" s="3"/>
      <c r="AD139" s="4">
        <f t="shared" si="30"/>
        <v>39156</v>
      </c>
      <c r="AE139">
        <f t="shared" si="28"/>
        <v>0</v>
      </c>
      <c r="AF139">
        <f t="shared" si="29"/>
        <v>0</v>
      </c>
    </row>
    <row r="140" spans="29:32" x14ac:dyDescent="0.2">
      <c r="AC140" s="3"/>
      <c r="AD140" s="4">
        <f t="shared" si="30"/>
        <v>39157</v>
      </c>
      <c r="AE140">
        <f t="shared" si="28"/>
        <v>0</v>
      </c>
      <c r="AF140">
        <f t="shared" si="29"/>
        <v>0</v>
      </c>
    </row>
    <row r="141" spans="29:32" x14ac:dyDescent="0.2">
      <c r="AC141" s="3"/>
      <c r="AD141" s="4">
        <f t="shared" si="30"/>
        <v>39158</v>
      </c>
      <c r="AE141">
        <f t="shared" si="28"/>
        <v>0</v>
      </c>
      <c r="AF141">
        <f t="shared" si="29"/>
        <v>0</v>
      </c>
    </row>
    <row r="142" spans="29:32" x14ac:dyDescent="0.2">
      <c r="AC142" s="3"/>
      <c r="AD142" s="4">
        <f t="shared" si="30"/>
        <v>39159</v>
      </c>
      <c r="AE142">
        <f t="shared" si="28"/>
        <v>0</v>
      </c>
      <c r="AF142">
        <f t="shared" si="29"/>
        <v>0</v>
      </c>
    </row>
    <row r="143" spans="29:32" x14ac:dyDescent="0.2">
      <c r="AC143" s="3"/>
      <c r="AD143" s="4">
        <f t="shared" si="30"/>
        <v>39160</v>
      </c>
      <c r="AE143">
        <f t="shared" si="28"/>
        <v>0</v>
      </c>
      <c r="AF143">
        <f t="shared" si="29"/>
        <v>0</v>
      </c>
    </row>
    <row r="144" spans="29:32" x14ac:dyDescent="0.2">
      <c r="AC144" s="3"/>
      <c r="AD144" s="4">
        <f t="shared" si="30"/>
        <v>39161</v>
      </c>
      <c r="AE144">
        <f t="shared" si="28"/>
        <v>0</v>
      </c>
      <c r="AF144">
        <f t="shared" si="29"/>
        <v>0</v>
      </c>
    </row>
    <row r="145" spans="29:32" x14ac:dyDescent="0.2">
      <c r="AC145" s="3"/>
      <c r="AD145" s="4">
        <f t="shared" si="30"/>
        <v>39162</v>
      </c>
      <c r="AE145">
        <f t="shared" si="28"/>
        <v>0</v>
      </c>
      <c r="AF145">
        <f t="shared" si="29"/>
        <v>0</v>
      </c>
    </row>
    <row r="146" spans="29:32" x14ac:dyDescent="0.2">
      <c r="AC146" s="3"/>
      <c r="AD146" s="4">
        <f t="shared" si="30"/>
        <v>39163</v>
      </c>
      <c r="AE146">
        <f t="shared" si="28"/>
        <v>0</v>
      </c>
      <c r="AF146">
        <f t="shared" si="29"/>
        <v>0</v>
      </c>
    </row>
    <row r="147" spans="29:32" x14ac:dyDescent="0.2">
      <c r="AC147" s="3"/>
      <c r="AD147" s="4">
        <f t="shared" si="30"/>
        <v>39164</v>
      </c>
      <c r="AE147">
        <f t="shared" si="28"/>
        <v>0</v>
      </c>
      <c r="AF147">
        <f t="shared" si="29"/>
        <v>0</v>
      </c>
    </row>
    <row r="148" spans="29:32" x14ac:dyDescent="0.2">
      <c r="AC148" s="3"/>
      <c r="AD148" s="4">
        <f t="shared" si="30"/>
        <v>39165</v>
      </c>
      <c r="AE148">
        <f t="shared" si="28"/>
        <v>0</v>
      </c>
      <c r="AF148">
        <f t="shared" si="29"/>
        <v>0</v>
      </c>
    </row>
    <row r="149" spans="29:32" x14ac:dyDescent="0.2">
      <c r="AC149" s="3"/>
      <c r="AD149" s="4">
        <f t="shared" si="30"/>
        <v>39166</v>
      </c>
      <c r="AE149">
        <f t="shared" si="28"/>
        <v>0</v>
      </c>
      <c r="AF149">
        <f t="shared" si="29"/>
        <v>0</v>
      </c>
    </row>
    <row r="150" spans="29:32" x14ac:dyDescent="0.2">
      <c r="AC150" s="3"/>
      <c r="AD150" s="4">
        <f t="shared" si="30"/>
        <v>39167</v>
      </c>
      <c r="AE150">
        <f t="shared" si="28"/>
        <v>0</v>
      </c>
      <c r="AF150">
        <f t="shared" si="29"/>
        <v>0</v>
      </c>
    </row>
    <row r="151" spans="29:32" x14ac:dyDescent="0.2">
      <c r="AC151" s="3"/>
      <c r="AD151" s="4">
        <f t="shared" si="30"/>
        <v>39168</v>
      </c>
      <c r="AE151">
        <f t="shared" si="28"/>
        <v>0</v>
      </c>
      <c r="AF151">
        <f t="shared" si="29"/>
        <v>0</v>
      </c>
    </row>
    <row r="152" spans="29:32" x14ac:dyDescent="0.2">
      <c r="AC152" s="3"/>
      <c r="AD152" s="4">
        <f t="shared" si="30"/>
        <v>39169</v>
      </c>
      <c r="AE152">
        <f t="shared" si="28"/>
        <v>0</v>
      </c>
      <c r="AF152">
        <f t="shared" si="29"/>
        <v>0</v>
      </c>
    </row>
    <row r="153" spans="29:32" x14ac:dyDescent="0.2">
      <c r="AC153" s="3"/>
      <c r="AD153" s="4">
        <f t="shared" si="30"/>
        <v>39170</v>
      </c>
      <c r="AE153">
        <f t="shared" si="28"/>
        <v>0</v>
      </c>
      <c r="AF153">
        <f t="shared" si="29"/>
        <v>0</v>
      </c>
    </row>
    <row r="154" spans="29:32" x14ac:dyDescent="0.2">
      <c r="AC154" s="3"/>
      <c r="AD154" s="4">
        <f t="shared" si="30"/>
        <v>39171</v>
      </c>
      <c r="AE154">
        <f t="shared" si="28"/>
        <v>0</v>
      </c>
      <c r="AF154">
        <f t="shared" si="29"/>
        <v>0</v>
      </c>
    </row>
    <row r="155" spans="29:32" x14ac:dyDescent="0.2">
      <c r="AC155" s="3"/>
      <c r="AD155" s="4">
        <f t="shared" si="30"/>
        <v>39172</v>
      </c>
      <c r="AE155">
        <f t="shared" si="28"/>
        <v>0</v>
      </c>
      <c r="AF155">
        <f t="shared" si="29"/>
        <v>0</v>
      </c>
    </row>
    <row r="156" spans="29:32" x14ac:dyDescent="0.2">
      <c r="AC156" s="3"/>
      <c r="AD156" s="4">
        <f t="shared" si="30"/>
        <v>39173</v>
      </c>
      <c r="AE156">
        <f t="shared" ref="AE156:AE185" si="31">IF(S17="tad","tad",S17)</f>
        <v>0</v>
      </c>
      <c r="AF156">
        <f t="shared" si="29"/>
        <v>0</v>
      </c>
    </row>
    <row r="157" spans="29:32" x14ac:dyDescent="0.2">
      <c r="AC157" s="3"/>
      <c r="AD157" s="4">
        <f t="shared" si="30"/>
        <v>39174</v>
      </c>
      <c r="AE157">
        <f t="shared" si="31"/>
        <v>0</v>
      </c>
      <c r="AF157">
        <f t="shared" si="29"/>
        <v>0</v>
      </c>
    </row>
    <row r="158" spans="29:32" x14ac:dyDescent="0.2">
      <c r="AC158" s="3"/>
      <c r="AD158" s="4">
        <f t="shared" si="30"/>
        <v>39175</v>
      </c>
      <c r="AE158">
        <f t="shared" si="31"/>
        <v>0</v>
      </c>
      <c r="AF158">
        <f t="shared" si="29"/>
        <v>0</v>
      </c>
    </row>
    <row r="159" spans="29:32" x14ac:dyDescent="0.2">
      <c r="AC159" s="3"/>
      <c r="AD159" s="4">
        <f t="shared" si="30"/>
        <v>39176</v>
      </c>
      <c r="AE159">
        <f t="shared" si="31"/>
        <v>0</v>
      </c>
      <c r="AF159">
        <f t="shared" si="29"/>
        <v>0</v>
      </c>
    </row>
    <row r="160" spans="29:32" x14ac:dyDescent="0.2">
      <c r="AC160" s="3"/>
      <c r="AD160" s="4">
        <f t="shared" si="30"/>
        <v>39177</v>
      </c>
      <c r="AE160">
        <f t="shared" si="31"/>
        <v>0</v>
      </c>
      <c r="AF160">
        <f t="shared" si="29"/>
        <v>0</v>
      </c>
    </row>
    <row r="161" spans="29:32" x14ac:dyDescent="0.2">
      <c r="AC161" s="3"/>
      <c r="AD161" s="4">
        <f t="shared" si="30"/>
        <v>39178</v>
      </c>
      <c r="AE161">
        <f t="shared" si="31"/>
        <v>0</v>
      </c>
      <c r="AF161">
        <f t="shared" si="29"/>
        <v>0</v>
      </c>
    </row>
    <row r="162" spans="29:32" x14ac:dyDescent="0.2">
      <c r="AC162" s="3"/>
      <c r="AD162" s="4">
        <f t="shared" si="30"/>
        <v>39179</v>
      </c>
      <c r="AE162">
        <f t="shared" si="31"/>
        <v>0</v>
      </c>
      <c r="AF162">
        <f t="shared" si="29"/>
        <v>0</v>
      </c>
    </row>
    <row r="163" spans="29:32" x14ac:dyDescent="0.2">
      <c r="AC163" s="3"/>
      <c r="AD163" s="4">
        <f t="shared" si="30"/>
        <v>39180</v>
      </c>
      <c r="AE163">
        <f t="shared" si="31"/>
        <v>0</v>
      </c>
      <c r="AF163">
        <f t="shared" si="29"/>
        <v>0</v>
      </c>
    </row>
    <row r="164" spans="29:32" x14ac:dyDescent="0.2">
      <c r="AC164" s="3"/>
      <c r="AD164" s="4">
        <f t="shared" si="30"/>
        <v>39181</v>
      </c>
      <c r="AE164">
        <f t="shared" si="31"/>
        <v>0</v>
      </c>
      <c r="AF164">
        <f t="shared" si="29"/>
        <v>0</v>
      </c>
    </row>
    <row r="165" spans="29:32" x14ac:dyDescent="0.2">
      <c r="AC165" s="3"/>
      <c r="AD165" s="4">
        <f t="shared" si="30"/>
        <v>39182</v>
      </c>
      <c r="AE165">
        <f t="shared" si="31"/>
        <v>0</v>
      </c>
      <c r="AF165">
        <f t="shared" si="29"/>
        <v>0</v>
      </c>
    </row>
    <row r="166" spans="29:32" x14ac:dyDescent="0.2">
      <c r="AC166" s="3"/>
      <c r="AD166" s="4">
        <f t="shared" si="30"/>
        <v>39183</v>
      </c>
      <c r="AE166">
        <f t="shared" si="31"/>
        <v>0</v>
      </c>
      <c r="AF166">
        <f t="shared" si="29"/>
        <v>0</v>
      </c>
    </row>
    <row r="167" spans="29:32" x14ac:dyDescent="0.2">
      <c r="AC167" s="3"/>
      <c r="AD167" s="4">
        <f t="shared" si="30"/>
        <v>39184</v>
      </c>
      <c r="AE167">
        <f t="shared" si="31"/>
        <v>0</v>
      </c>
      <c r="AF167">
        <f t="shared" si="29"/>
        <v>0</v>
      </c>
    </row>
    <row r="168" spans="29:32" x14ac:dyDescent="0.2">
      <c r="AC168" s="3"/>
      <c r="AD168" s="4">
        <f t="shared" si="30"/>
        <v>39185</v>
      </c>
      <c r="AE168">
        <f t="shared" si="31"/>
        <v>0</v>
      </c>
      <c r="AF168">
        <f t="shared" si="29"/>
        <v>0</v>
      </c>
    </row>
    <row r="169" spans="29:32" x14ac:dyDescent="0.2">
      <c r="AC169" s="3"/>
      <c r="AD169" s="4">
        <f t="shared" si="30"/>
        <v>39186</v>
      </c>
      <c r="AE169">
        <f t="shared" si="31"/>
        <v>0</v>
      </c>
      <c r="AF169">
        <f t="shared" si="29"/>
        <v>0</v>
      </c>
    </row>
    <row r="170" spans="29:32" x14ac:dyDescent="0.2">
      <c r="AC170" s="3"/>
      <c r="AD170" s="4">
        <f t="shared" si="30"/>
        <v>39187</v>
      </c>
      <c r="AE170">
        <f t="shared" si="31"/>
        <v>0</v>
      </c>
      <c r="AF170">
        <f t="shared" si="29"/>
        <v>0</v>
      </c>
    </row>
    <row r="171" spans="29:32" x14ac:dyDescent="0.2">
      <c r="AC171" s="3"/>
      <c r="AD171" s="4">
        <f t="shared" si="30"/>
        <v>39188</v>
      </c>
      <c r="AE171">
        <f t="shared" si="31"/>
        <v>0</v>
      </c>
      <c r="AF171">
        <f t="shared" si="29"/>
        <v>0</v>
      </c>
    </row>
    <row r="172" spans="29:32" x14ac:dyDescent="0.2">
      <c r="AC172" s="3"/>
      <c r="AD172" s="4">
        <f t="shared" si="30"/>
        <v>39189</v>
      </c>
      <c r="AE172">
        <f t="shared" si="31"/>
        <v>0</v>
      </c>
      <c r="AF172">
        <f t="shared" si="29"/>
        <v>0</v>
      </c>
    </row>
    <row r="173" spans="29:32" x14ac:dyDescent="0.2">
      <c r="AC173" s="3"/>
      <c r="AD173" s="4">
        <f t="shared" si="30"/>
        <v>39190</v>
      </c>
      <c r="AE173">
        <f t="shared" si="31"/>
        <v>0</v>
      </c>
      <c r="AF173">
        <f t="shared" si="29"/>
        <v>0</v>
      </c>
    </row>
    <row r="174" spans="29:32" x14ac:dyDescent="0.2">
      <c r="AC174" s="3"/>
      <c r="AD174" s="4">
        <f t="shared" si="30"/>
        <v>39191</v>
      </c>
      <c r="AE174">
        <f t="shared" si="31"/>
        <v>0</v>
      </c>
      <c r="AF174">
        <f t="shared" si="29"/>
        <v>0</v>
      </c>
    </row>
    <row r="175" spans="29:32" x14ac:dyDescent="0.2">
      <c r="AC175" s="3"/>
      <c r="AD175" s="4">
        <f t="shared" si="30"/>
        <v>39192</v>
      </c>
      <c r="AE175">
        <f t="shared" si="31"/>
        <v>0</v>
      </c>
      <c r="AF175">
        <f t="shared" si="29"/>
        <v>0</v>
      </c>
    </row>
    <row r="176" spans="29:32" x14ac:dyDescent="0.2">
      <c r="AC176" s="3"/>
      <c r="AD176" s="4">
        <f t="shared" si="30"/>
        <v>39193</v>
      </c>
      <c r="AE176">
        <f t="shared" si="31"/>
        <v>0</v>
      </c>
      <c r="AF176">
        <f t="shared" si="29"/>
        <v>0</v>
      </c>
    </row>
    <row r="177" spans="29:32" x14ac:dyDescent="0.2">
      <c r="AC177" s="3"/>
      <c r="AD177" s="4">
        <f t="shared" si="30"/>
        <v>39194</v>
      </c>
      <c r="AE177">
        <f t="shared" si="31"/>
        <v>0</v>
      </c>
      <c r="AF177">
        <f t="shared" si="29"/>
        <v>0</v>
      </c>
    </row>
    <row r="178" spans="29:32" x14ac:dyDescent="0.2">
      <c r="AC178" s="3"/>
      <c r="AD178" s="4">
        <f t="shared" si="30"/>
        <v>39195</v>
      </c>
      <c r="AE178">
        <f t="shared" si="31"/>
        <v>0</v>
      </c>
      <c r="AF178">
        <f t="shared" si="29"/>
        <v>0</v>
      </c>
    </row>
    <row r="179" spans="29:32" x14ac:dyDescent="0.2">
      <c r="AC179" s="3"/>
      <c r="AD179" s="4">
        <f t="shared" si="30"/>
        <v>39196</v>
      </c>
      <c r="AE179">
        <f t="shared" si="31"/>
        <v>0</v>
      </c>
      <c r="AF179">
        <f t="shared" si="29"/>
        <v>0</v>
      </c>
    </row>
    <row r="180" spans="29:32" x14ac:dyDescent="0.2">
      <c r="AC180" s="3"/>
      <c r="AD180" s="4">
        <f t="shared" si="30"/>
        <v>39197</v>
      </c>
      <c r="AE180">
        <f t="shared" si="31"/>
        <v>0</v>
      </c>
      <c r="AF180">
        <f t="shared" si="29"/>
        <v>0</v>
      </c>
    </row>
    <row r="181" spans="29:32" x14ac:dyDescent="0.2">
      <c r="AC181" s="3"/>
      <c r="AD181" s="4">
        <f t="shared" si="30"/>
        <v>39198</v>
      </c>
      <c r="AE181">
        <f t="shared" si="31"/>
        <v>0</v>
      </c>
      <c r="AF181">
        <f t="shared" si="29"/>
        <v>0</v>
      </c>
    </row>
    <row r="182" spans="29:32" x14ac:dyDescent="0.2">
      <c r="AC182" s="3"/>
      <c r="AD182" s="4">
        <f t="shared" si="30"/>
        <v>39199</v>
      </c>
      <c r="AE182">
        <f t="shared" si="31"/>
        <v>0</v>
      </c>
      <c r="AF182">
        <f t="shared" si="29"/>
        <v>0</v>
      </c>
    </row>
    <row r="183" spans="29:32" x14ac:dyDescent="0.2">
      <c r="AC183" s="3"/>
      <c r="AD183" s="4">
        <f t="shared" si="30"/>
        <v>39200</v>
      </c>
      <c r="AE183">
        <f t="shared" si="31"/>
        <v>0</v>
      </c>
      <c r="AF183">
        <f t="shared" si="29"/>
        <v>0</v>
      </c>
    </row>
    <row r="184" spans="29:32" x14ac:dyDescent="0.2">
      <c r="AC184" s="3"/>
      <c r="AD184" s="4">
        <f t="shared" si="30"/>
        <v>39201</v>
      </c>
      <c r="AE184">
        <f t="shared" si="31"/>
        <v>0</v>
      </c>
      <c r="AF184">
        <f t="shared" si="29"/>
        <v>0</v>
      </c>
    </row>
    <row r="185" spans="29:32" x14ac:dyDescent="0.2">
      <c r="AC185" s="3"/>
      <c r="AD185" s="4">
        <f t="shared" si="30"/>
        <v>39202</v>
      </c>
      <c r="AE185">
        <f t="shared" si="31"/>
        <v>0</v>
      </c>
      <c r="AF185">
        <f t="shared" si="29"/>
        <v>0</v>
      </c>
    </row>
    <row r="186" spans="29:32" x14ac:dyDescent="0.2">
      <c r="AC186" s="3"/>
      <c r="AD186" s="4">
        <f t="shared" si="30"/>
        <v>39203</v>
      </c>
      <c r="AE186" t="str">
        <f t="shared" ref="AE186:AE216" si="32">IF(T17="tad","tad",T17)</f>
        <v>tad</v>
      </c>
      <c r="AF186" t="e">
        <f t="shared" si="29"/>
        <v>#NUM!</v>
      </c>
    </row>
    <row r="187" spans="29:32" x14ac:dyDescent="0.2">
      <c r="AC187" s="3"/>
      <c r="AD187" s="4">
        <f t="shared" si="30"/>
        <v>39204</v>
      </c>
      <c r="AE187" t="str">
        <f t="shared" si="32"/>
        <v>tad</v>
      </c>
      <c r="AF187" t="e">
        <f t="shared" si="29"/>
        <v>#NUM!</v>
      </c>
    </row>
    <row r="188" spans="29:32" x14ac:dyDescent="0.2">
      <c r="AC188" s="3"/>
      <c r="AD188" s="4">
        <f t="shared" si="30"/>
        <v>39205</v>
      </c>
      <c r="AE188" t="str">
        <f t="shared" si="32"/>
        <v>tad</v>
      </c>
      <c r="AF188" t="e">
        <f t="shared" si="29"/>
        <v>#NUM!</v>
      </c>
    </row>
    <row r="189" spans="29:32" x14ac:dyDescent="0.2">
      <c r="AC189" s="3"/>
      <c r="AD189" s="4">
        <f t="shared" si="30"/>
        <v>39206</v>
      </c>
      <c r="AE189">
        <f t="shared" si="32"/>
        <v>0</v>
      </c>
      <c r="AF189">
        <f t="shared" si="29"/>
        <v>0</v>
      </c>
    </row>
    <row r="190" spans="29:32" x14ac:dyDescent="0.2">
      <c r="AC190" s="3"/>
      <c r="AD190" s="4">
        <f t="shared" si="30"/>
        <v>39207</v>
      </c>
      <c r="AE190">
        <f t="shared" si="32"/>
        <v>0</v>
      </c>
      <c r="AF190">
        <f t="shared" si="29"/>
        <v>0</v>
      </c>
    </row>
    <row r="191" spans="29:32" x14ac:dyDescent="0.2">
      <c r="AC191" s="3"/>
      <c r="AD191" s="4">
        <f t="shared" si="30"/>
        <v>39208</v>
      </c>
      <c r="AE191">
        <f t="shared" si="32"/>
        <v>0</v>
      </c>
      <c r="AF191">
        <f t="shared" si="29"/>
        <v>0</v>
      </c>
    </row>
    <row r="192" spans="29:32" x14ac:dyDescent="0.2">
      <c r="AC192" s="3"/>
      <c r="AD192" s="4">
        <f t="shared" si="30"/>
        <v>39209</v>
      </c>
      <c r="AE192">
        <f t="shared" si="32"/>
        <v>0</v>
      </c>
      <c r="AF192">
        <f t="shared" si="29"/>
        <v>0</v>
      </c>
    </row>
    <row r="193" spans="29:32" x14ac:dyDescent="0.2">
      <c r="AC193" s="3"/>
      <c r="AD193" s="4">
        <f t="shared" si="30"/>
        <v>39210</v>
      </c>
      <c r="AE193">
        <f t="shared" si="32"/>
        <v>0</v>
      </c>
      <c r="AF193">
        <f t="shared" si="29"/>
        <v>0</v>
      </c>
    </row>
    <row r="194" spans="29:32" x14ac:dyDescent="0.2">
      <c r="AC194" s="3"/>
      <c r="AD194" s="4">
        <f t="shared" si="30"/>
        <v>39211</v>
      </c>
      <c r="AE194">
        <f t="shared" si="32"/>
        <v>0</v>
      </c>
      <c r="AF194">
        <f t="shared" ref="AF194:AF257" si="33">IF(COUNT(AD194:AE194)=2,0,-AC$49/500)</f>
        <v>0</v>
      </c>
    </row>
    <row r="195" spans="29:32" x14ac:dyDescent="0.2">
      <c r="AC195" s="3"/>
      <c r="AD195" s="4">
        <f t="shared" ref="AD195:AD258" si="34">AD194+1</f>
        <v>39212</v>
      </c>
      <c r="AE195">
        <f t="shared" si="32"/>
        <v>0</v>
      </c>
      <c r="AF195">
        <f t="shared" si="33"/>
        <v>0</v>
      </c>
    </row>
    <row r="196" spans="29:32" x14ac:dyDescent="0.2">
      <c r="AC196" s="3"/>
      <c r="AD196" s="4">
        <f t="shared" si="34"/>
        <v>39213</v>
      </c>
      <c r="AE196">
        <f t="shared" si="32"/>
        <v>0</v>
      </c>
      <c r="AF196">
        <f t="shared" si="33"/>
        <v>0</v>
      </c>
    </row>
    <row r="197" spans="29:32" x14ac:dyDescent="0.2">
      <c r="AC197" s="3"/>
      <c r="AD197" s="4">
        <f t="shared" si="34"/>
        <v>39214</v>
      </c>
      <c r="AE197">
        <f t="shared" si="32"/>
        <v>0</v>
      </c>
      <c r="AF197">
        <f t="shared" si="33"/>
        <v>0</v>
      </c>
    </row>
    <row r="198" spans="29:32" x14ac:dyDescent="0.2">
      <c r="AC198" s="3"/>
      <c r="AD198" s="4">
        <f t="shared" si="34"/>
        <v>39215</v>
      </c>
      <c r="AE198">
        <f t="shared" si="32"/>
        <v>0</v>
      </c>
      <c r="AF198">
        <f t="shared" si="33"/>
        <v>0</v>
      </c>
    </row>
    <row r="199" spans="29:32" x14ac:dyDescent="0.2">
      <c r="AC199" s="3"/>
      <c r="AD199" s="4">
        <f t="shared" si="34"/>
        <v>39216</v>
      </c>
      <c r="AE199">
        <f t="shared" si="32"/>
        <v>0</v>
      </c>
      <c r="AF199">
        <f t="shared" si="33"/>
        <v>0</v>
      </c>
    </row>
    <row r="200" spans="29:32" x14ac:dyDescent="0.2">
      <c r="AC200" s="3"/>
      <c r="AD200" s="4">
        <f t="shared" si="34"/>
        <v>39217</v>
      </c>
      <c r="AE200">
        <f t="shared" si="32"/>
        <v>0</v>
      </c>
      <c r="AF200">
        <f t="shared" si="33"/>
        <v>0</v>
      </c>
    </row>
    <row r="201" spans="29:32" x14ac:dyDescent="0.2">
      <c r="AC201" s="3"/>
      <c r="AD201" s="4">
        <f t="shared" si="34"/>
        <v>39218</v>
      </c>
      <c r="AE201">
        <f t="shared" si="32"/>
        <v>0</v>
      </c>
      <c r="AF201">
        <f t="shared" si="33"/>
        <v>0</v>
      </c>
    </row>
    <row r="202" spans="29:32" x14ac:dyDescent="0.2">
      <c r="AC202" s="3"/>
      <c r="AD202" s="4">
        <f t="shared" si="34"/>
        <v>39219</v>
      </c>
      <c r="AE202">
        <f t="shared" si="32"/>
        <v>0</v>
      </c>
      <c r="AF202">
        <f t="shared" si="33"/>
        <v>0</v>
      </c>
    </row>
    <row r="203" spans="29:32" x14ac:dyDescent="0.2">
      <c r="AC203" s="3"/>
      <c r="AD203" s="4">
        <f t="shared" si="34"/>
        <v>39220</v>
      </c>
      <c r="AE203">
        <f t="shared" si="32"/>
        <v>0</v>
      </c>
      <c r="AF203">
        <f t="shared" si="33"/>
        <v>0</v>
      </c>
    </row>
    <row r="204" spans="29:32" x14ac:dyDescent="0.2">
      <c r="AC204" s="3"/>
      <c r="AD204" s="4">
        <f t="shared" si="34"/>
        <v>39221</v>
      </c>
      <c r="AE204">
        <f t="shared" si="32"/>
        <v>0</v>
      </c>
      <c r="AF204">
        <f t="shared" si="33"/>
        <v>0</v>
      </c>
    </row>
    <row r="205" spans="29:32" x14ac:dyDescent="0.2">
      <c r="AC205" s="3"/>
      <c r="AD205" s="4">
        <f t="shared" si="34"/>
        <v>39222</v>
      </c>
      <c r="AE205">
        <f t="shared" si="32"/>
        <v>0</v>
      </c>
      <c r="AF205">
        <f t="shared" si="33"/>
        <v>0</v>
      </c>
    </row>
    <row r="206" spans="29:32" x14ac:dyDescent="0.2">
      <c r="AC206" s="3"/>
      <c r="AD206" s="4">
        <f t="shared" si="34"/>
        <v>39223</v>
      </c>
      <c r="AE206">
        <f t="shared" si="32"/>
        <v>0</v>
      </c>
      <c r="AF206">
        <f t="shared" si="33"/>
        <v>0</v>
      </c>
    </row>
    <row r="207" spans="29:32" x14ac:dyDescent="0.2">
      <c r="AC207" s="3"/>
      <c r="AD207" s="4">
        <f t="shared" si="34"/>
        <v>39224</v>
      </c>
      <c r="AE207">
        <f t="shared" si="32"/>
        <v>0</v>
      </c>
      <c r="AF207">
        <f t="shared" si="33"/>
        <v>0</v>
      </c>
    </row>
    <row r="208" spans="29:32" x14ac:dyDescent="0.2">
      <c r="AC208" s="3"/>
      <c r="AD208" s="4">
        <f t="shared" si="34"/>
        <v>39225</v>
      </c>
      <c r="AE208">
        <f t="shared" si="32"/>
        <v>0</v>
      </c>
      <c r="AF208">
        <f t="shared" si="33"/>
        <v>0</v>
      </c>
    </row>
    <row r="209" spans="29:32" x14ac:dyDescent="0.2">
      <c r="AC209" s="3"/>
      <c r="AD209" s="4">
        <f t="shared" si="34"/>
        <v>39226</v>
      </c>
      <c r="AE209">
        <f t="shared" si="32"/>
        <v>0</v>
      </c>
      <c r="AF209">
        <f t="shared" si="33"/>
        <v>0</v>
      </c>
    </row>
    <row r="210" spans="29:32" x14ac:dyDescent="0.2">
      <c r="AC210" s="3"/>
      <c r="AD210" s="4">
        <f t="shared" si="34"/>
        <v>39227</v>
      </c>
      <c r="AE210">
        <f t="shared" si="32"/>
        <v>0</v>
      </c>
      <c r="AF210">
        <f t="shared" si="33"/>
        <v>0</v>
      </c>
    </row>
    <row r="211" spans="29:32" x14ac:dyDescent="0.2">
      <c r="AC211" s="3"/>
      <c r="AD211" s="4">
        <f t="shared" si="34"/>
        <v>39228</v>
      </c>
      <c r="AE211">
        <f t="shared" si="32"/>
        <v>0</v>
      </c>
      <c r="AF211">
        <f t="shared" si="33"/>
        <v>0</v>
      </c>
    </row>
    <row r="212" spans="29:32" x14ac:dyDescent="0.2">
      <c r="AC212" s="3"/>
      <c r="AD212" s="4">
        <f t="shared" si="34"/>
        <v>39229</v>
      </c>
      <c r="AE212">
        <f t="shared" si="32"/>
        <v>0</v>
      </c>
      <c r="AF212">
        <f t="shared" si="33"/>
        <v>0</v>
      </c>
    </row>
    <row r="213" spans="29:32" x14ac:dyDescent="0.2">
      <c r="AC213" s="3"/>
      <c r="AD213" s="4">
        <f t="shared" si="34"/>
        <v>39230</v>
      </c>
      <c r="AE213">
        <f t="shared" si="32"/>
        <v>0</v>
      </c>
      <c r="AF213">
        <f t="shared" si="33"/>
        <v>0</v>
      </c>
    </row>
    <row r="214" spans="29:32" x14ac:dyDescent="0.2">
      <c r="AC214" s="3"/>
      <c r="AD214" s="4">
        <f t="shared" si="34"/>
        <v>39231</v>
      </c>
      <c r="AE214">
        <f t="shared" si="32"/>
        <v>0</v>
      </c>
      <c r="AF214">
        <f t="shared" si="33"/>
        <v>0</v>
      </c>
    </row>
    <row r="215" spans="29:32" x14ac:dyDescent="0.2">
      <c r="AC215" s="3"/>
      <c r="AD215" s="4">
        <f t="shared" si="34"/>
        <v>39232</v>
      </c>
      <c r="AE215">
        <f t="shared" si="32"/>
        <v>0</v>
      </c>
      <c r="AF215">
        <f t="shared" si="33"/>
        <v>0</v>
      </c>
    </row>
    <row r="216" spans="29:32" x14ac:dyDescent="0.2">
      <c r="AC216" s="3"/>
      <c r="AD216" s="4">
        <f t="shared" si="34"/>
        <v>39233</v>
      </c>
      <c r="AE216">
        <f t="shared" si="32"/>
        <v>0</v>
      </c>
      <c r="AF216">
        <f t="shared" si="33"/>
        <v>0</v>
      </c>
    </row>
    <row r="217" spans="29:32" x14ac:dyDescent="0.2">
      <c r="AC217" s="3"/>
      <c r="AD217" s="4">
        <f t="shared" si="34"/>
        <v>39234</v>
      </c>
      <c r="AE217">
        <f t="shared" ref="AE217:AE246" si="35">IF(U17="tad","tad",U17)</f>
        <v>0</v>
      </c>
      <c r="AF217">
        <f t="shared" si="33"/>
        <v>0</v>
      </c>
    </row>
    <row r="218" spans="29:32" x14ac:dyDescent="0.2">
      <c r="AC218" s="3"/>
      <c r="AD218" s="4">
        <f t="shared" si="34"/>
        <v>39235</v>
      </c>
      <c r="AE218">
        <f t="shared" si="35"/>
        <v>0</v>
      </c>
      <c r="AF218">
        <f t="shared" si="33"/>
        <v>0</v>
      </c>
    </row>
    <row r="219" spans="29:32" x14ac:dyDescent="0.2">
      <c r="AC219" s="3"/>
      <c r="AD219" s="4">
        <f t="shared" si="34"/>
        <v>39236</v>
      </c>
      <c r="AE219">
        <f t="shared" si="35"/>
        <v>0</v>
      </c>
      <c r="AF219">
        <f t="shared" si="33"/>
        <v>0</v>
      </c>
    </row>
    <row r="220" spans="29:32" x14ac:dyDescent="0.2">
      <c r="AC220" s="3"/>
      <c r="AD220" s="4">
        <f t="shared" si="34"/>
        <v>39237</v>
      </c>
      <c r="AE220">
        <f t="shared" si="35"/>
        <v>0</v>
      </c>
      <c r="AF220">
        <f t="shared" si="33"/>
        <v>0</v>
      </c>
    </row>
    <row r="221" spans="29:32" x14ac:dyDescent="0.2">
      <c r="AC221" s="3"/>
      <c r="AD221" s="4">
        <f t="shared" si="34"/>
        <v>39238</v>
      </c>
      <c r="AE221">
        <f t="shared" si="35"/>
        <v>0</v>
      </c>
      <c r="AF221">
        <f t="shared" si="33"/>
        <v>0</v>
      </c>
    </row>
    <row r="222" spans="29:32" x14ac:dyDescent="0.2">
      <c r="AC222" s="3"/>
      <c r="AD222" s="4">
        <f t="shared" si="34"/>
        <v>39239</v>
      </c>
      <c r="AE222">
        <f t="shared" si="35"/>
        <v>0</v>
      </c>
      <c r="AF222">
        <f t="shared" si="33"/>
        <v>0</v>
      </c>
    </row>
    <row r="223" spans="29:32" x14ac:dyDescent="0.2">
      <c r="AC223" s="3"/>
      <c r="AD223" s="4">
        <f t="shared" si="34"/>
        <v>39240</v>
      </c>
      <c r="AE223">
        <f t="shared" si="35"/>
        <v>0</v>
      </c>
      <c r="AF223">
        <f t="shared" si="33"/>
        <v>0</v>
      </c>
    </row>
    <row r="224" spans="29:32" x14ac:dyDescent="0.2">
      <c r="AC224" s="3"/>
      <c r="AD224" s="4">
        <f t="shared" si="34"/>
        <v>39241</v>
      </c>
      <c r="AE224" t="str">
        <f t="shared" si="35"/>
        <v>tad</v>
      </c>
      <c r="AF224" t="e">
        <f t="shared" si="33"/>
        <v>#NUM!</v>
      </c>
    </row>
    <row r="225" spans="29:32" x14ac:dyDescent="0.2">
      <c r="AC225" s="3"/>
      <c r="AD225" s="4">
        <f t="shared" si="34"/>
        <v>39242</v>
      </c>
      <c r="AE225">
        <f t="shared" si="35"/>
        <v>0</v>
      </c>
      <c r="AF225">
        <f t="shared" si="33"/>
        <v>0</v>
      </c>
    </row>
    <row r="226" spans="29:32" x14ac:dyDescent="0.2">
      <c r="AC226" s="3"/>
      <c r="AD226" s="4">
        <f t="shared" si="34"/>
        <v>39243</v>
      </c>
      <c r="AE226">
        <f t="shared" si="35"/>
        <v>0</v>
      </c>
      <c r="AF226">
        <f t="shared" si="33"/>
        <v>0</v>
      </c>
    </row>
    <row r="227" spans="29:32" x14ac:dyDescent="0.2">
      <c r="AC227" s="3"/>
      <c r="AD227" s="4">
        <f t="shared" si="34"/>
        <v>39244</v>
      </c>
      <c r="AE227">
        <f t="shared" si="35"/>
        <v>0</v>
      </c>
      <c r="AF227">
        <f t="shared" si="33"/>
        <v>0</v>
      </c>
    </row>
    <row r="228" spans="29:32" x14ac:dyDescent="0.2">
      <c r="AC228" s="3"/>
      <c r="AD228" s="4">
        <f t="shared" si="34"/>
        <v>39245</v>
      </c>
      <c r="AE228">
        <f t="shared" si="35"/>
        <v>0</v>
      </c>
      <c r="AF228">
        <f t="shared" si="33"/>
        <v>0</v>
      </c>
    </row>
    <row r="229" spans="29:32" x14ac:dyDescent="0.2">
      <c r="AC229" s="3"/>
      <c r="AD229" s="4">
        <f t="shared" si="34"/>
        <v>39246</v>
      </c>
      <c r="AE229">
        <f t="shared" si="35"/>
        <v>0</v>
      </c>
      <c r="AF229">
        <f t="shared" si="33"/>
        <v>0</v>
      </c>
    </row>
    <row r="230" spans="29:32" x14ac:dyDescent="0.2">
      <c r="AC230" s="3"/>
      <c r="AD230" s="4">
        <f t="shared" si="34"/>
        <v>39247</v>
      </c>
      <c r="AE230">
        <f t="shared" si="35"/>
        <v>0</v>
      </c>
      <c r="AF230">
        <f t="shared" si="33"/>
        <v>0</v>
      </c>
    </row>
    <row r="231" spans="29:32" x14ac:dyDescent="0.2">
      <c r="AC231" s="3"/>
      <c r="AD231" s="4">
        <f t="shared" si="34"/>
        <v>39248</v>
      </c>
      <c r="AE231">
        <f t="shared" si="35"/>
        <v>0</v>
      </c>
      <c r="AF231">
        <f t="shared" si="33"/>
        <v>0</v>
      </c>
    </row>
    <row r="232" spans="29:32" x14ac:dyDescent="0.2">
      <c r="AC232" s="3"/>
      <c r="AD232" s="4">
        <f t="shared" si="34"/>
        <v>39249</v>
      </c>
      <c r="AE232">
        <f t="shared" si="35"/>
        <v>0</v>
      </c>
      <c r="AF232">
        <f t="shared" si="33"/>
        <v>0</v>
      </c>
    </row>
    <row r="233" spans="29:32" x14ac:dyDescent="0.2">
      <c r="AC233" s="3"/>
      <c r="AD233" s="4">
        <f t="shared" si="34"/>
        <v>39250</v>
      </c>
      <c r="AE233">
        <f t="shared" si="35"/>
        <v>0</v>
      </c>
      <c r="AF233">
        <f t="shared" si="33"/>
        <v>0</v>
      </c>
    </row>
    <row r="234" spans="29:32" x14ac:dyDescent="0.2">
      <c r="AC234" s="3"/>
      <c r="AD234" s="4">
        <f t="shared" si="34"/>
        <v>39251</v>
      </c>
      <c r="AE234">
        <f t="shared" si="35"/>
        <v>0</v>
      </c>
      <c r="AF234">
        <f t="shared" si="33"/>
        <v>0</v>
      </c>
    </row>
    <row r="235" spans="29:32" x14ac:dyDescent="0.2">
      <c r="AC235" s="3"/>
      <c r="AD235" s="4">
        <f t="shared" si="34"/>
        <v>39252</v>
      </c>
      <c r="AE235">
        <f t="shared" si="35"/>
        <v>0</v>
      </c>
      <c r="AF235">
        <f t="shared" si="33"/>
        <v>0</v>
      </c>
    </row>
    <row r="236" spans="29:32" x14ac:dyDescent="0.2">
      <c r="AC236" s="3"/>
      <c r="AD236" s="4">
        <f t="shared" si="34"/>
        <v>39253</v>
      </c>
      <c r="AE236">
        <f t="shared" si="35"/>
        <v>0</v>
      </c>
      <c r="AF236">
        <f t="shared" si="33"/>
        <v>0</v>
      </c>
    </row>
    <row r="237" spans="29:32" x14ac:dyDescent="0.2">
      <c r="AC237" s="3"/>
      <c r="AD237" s="4">
        <f t="shared" si="34"/>
        <v>39254</v>
      </c>
      <c r="AE237">
        <f t="shared" si="35"/>
        <v>0</v>
      </c>
      <c r="AF237">
        <f t="shared" si="33"/>
        <v>0</v>
      </c>
    </row>
    <row r="238" spans="29:32" x14ac:dyDescent="0.2">
      <c r="AC238" s="3"/>
      <c r="AD238" s="4">
        <f t="shared" si="34"/>
        <v>39255</v>
      </c>
      <c r="AE238">
        <f t="shared" si="35"/>
        <v>0</v>
      </c>
      <c r="AF238">
        <f t="shared" si="33"/>
        <v>0</v>
      </c>
    </row>
    <row r="239" spans="29:32" x14ac:dyDescent="0.2">
      <c r="AC239" s="3"/>
      <c r="AD239" s="4">
        <f t="shared" si="34"/>
        <v>39256</v>
      </c>
      <c r="AE239">
        <f t="shared" si="35"/>
        <v>0</v>
      </c>
      <c r="AF239">
        <f t="shared" si="33"/>
        <v>0</v>
      </c>
    </row>
    <row r="240" spans="29:32" x14ac:dyDescent="0.2">
      <c r="AC240" s="3"/>
      <c r="AD240" s="4">
        <f t="shared" si="34"/>
        <v>39257</v>
      </c>
      <c r="AE240">
        <f t="shared" si="35"/>
        <v>0</v>
      </c>
      <c r="AF240">
        <f t="shared" si="33"/>
        <v>0</v>
      </c>
    </row>
    <row r="241" spans="29:32" x14ac:dyDescent="0.2">
      <c r="AC241" s="3"/>
      <c r="AD241" s="4">
        <f t="shared" si="34"/>
        <v>39258</v>
      </c>
      <c r="AE241">
        <f t="shared" si="35"/>
        <v>0</v>
      </c>
      <c r="AF241">
        <f t="shared" si="33"/>
        <v>0</v>
      </c>
    </row>
    <row r="242" spans="29:32" x14ac:dyDescent="0.2">
      <c r="AC242" s="3"/>
      <c r="AD242" s="4">
        <f t="shared" si="34"/>
        <v>39259</v>
      </c>
      <c r="AE242">
        <f t="shared" si="35"/>
        <v>0</v>
      </c>
      <c r="AF242">
        <f t="shared" si="33"/>
        <v>0</v>
      </c>
    </row>
    <row r="243" spans="29:32" x14ac:dyDescent="0.2">
      <c r="AC243" s="3"/>
      <c r="AD243" s="4">
        <f t="shared" si="34"/>
        <v>39260</v>
      </c>
      <c r="AE243">
        <f t="shared" si="35"/>
        <v>0</v>
      </c>
      <c r="AF243">
        <f t="shared" si="33"/>
        <v>0</v>
      </c>
    </row>
    <row r="244" spans="29:32" x14ac:dyDescent="0.2">
      <c r="AC244" s="3"/>
      <c r="AD244" s="4">
        <f t="shared" si="34"/>
        <v>39261</v>
      </c>
      <c r="AE244">
        <f t="shared" si="35"/>
        <v>0</v>
      </c>
      <c r="AF244">
        <f t="shared" si="33"/>
        <v>0</v>
      </c>
    </row>
    <row r="245" spans="29:32" x14ac:dyDescent="0.2">
      <c r="AC245" s="3"/>
      <c r="AD245" s="4">
        <f t="shared" si="34"/>
        <v>39262</v>
      </c>
      <c r="AE245">
        <f t="shared" si="35"/>
        <v>0</v>
      </c>
      <c r="AF245">
        <f t="shared" si="33"/>
        <v>0</v>
      </c>
    </row>
    <row r="246" spans="29:32" x14ac:dyDescent="0.2">
      <c r="AC246" s="3"/>
      <c r="AD246" s="4">
        <f t="shared" si="34"/>
        <v>39263</v>
      </c>
      <c r="AE246">
        <f t="shared" si="35"/>
        <v>0</v>
      </c>
      <c r="AF246">
        <f t="shared" si="33"/>
        <v>0</v>
      </c>
    </row>
    <row r="247" spans="29:32" x14ac:dyDescent="0.2">
      <c r="AC247" s="3"/>
      <c r="AD247" s="4">
        <f t="shared" si="34"/>
        <v>39264</v>
      </c>
      <c r="AE247">
        <f t="shared" ref="AE247:AE277" si="36">IF(V17="tad","tad",V17)</f>
        <v>0</v>
      </c>
      <c r="AF247">
        <f t="shared" si="33"/>
        <v>0</v>
      </c>
    </row>
    <row r="248" spans="29:32" x14ac:dyDescent="0.2">
      <c r="AC248" s="3"/>
      <c r="AD248" s="4">
        <f t="shared" si="34"/>
        <v>39265</v>
      </c>
      <c r="AE248">
        <f t="shared" si="36"/>
        <v>0</v>
      </c>
      <c r="AF248">
        <f t="shared" si="33"/>
        <v>0</v>
      </c>
    </row>
    <row r="249" spans="29:32" x14ac:dyDescent="0.2">
      <c r="AC249" s="3"/>
      <c r="AD249" s="4">
        <f t="shared" si="34"/>
        <v>39266</v>
      </c>
      <c r="AE249">
        <f t="shared" si="36"/>
        <v>0</v>
      </c>
      <c r="AF249">
        <f t="shared" si="33"/>
        <v>0</v>
      </c>
    </row>
    <row r="250" spans="29:32" x14ac:dyDescent="0.2">
      <c r="AC250" s="3"/>
      <c r="AD250" s="4">
        <f t="shared" si="34"/>
        <v>39267</v>
      </c>
      <c r="AE250">
        <f t="shared" si="36"/>
        <v>0</v>
      </c>
      <c r="AF250">
        <f t="shared" si="33"/>
        <v>0</v>
      </c>
    </row>
    <row r="251" spans="29:32" x14ac:dyDescent="0.2">
      <c r="AC251" s="3"/>
      <c r="AD251" s="4">
        <f t="shared" si="34"/>
        <v>39268</v>
      </c>
      <c r="AE251">
        <f t="shared" si="36"/>
        <v>0</v>
      </c>
      <c r="AF251">
        <f t="shared" si="33"/>
        <v>0</v>
      </c>
    </row>
    <row r="252" spans="29:32" x14ac:dyDescent="0.2">
      <c r="AC252" s="3"/>
      <c r="AD252" s="4">
        <f t="shared" si="34"/>
        <v>39269</v>
      </c>
      <c r="AE252">
        <f t="shared" si="36"/>
        <v>0</v>
      </c>
      <c r="AF252">
        <f t="shared" si="33"/>
        <v>0</v>
      </c>
    </row>
    <row r="253" spans="29:32" x14ac:dyDescent="0.2">
      <c r="AC253" s="3"/>
      <c r="AD253" s="4">
        <f t="shared" si="34"/>
        <v>39270</v>
      </c>
      <c r="AE253">
        <f t="shared" si="36"/>
        <v>0</v>
      </c>
      <c r="AF253">
        <f t="shared" si="33"/>
        <v>0</v>
      </c>
    </row>
    <row r="254" spans="29:32" x14ac:dyDescent="0.2">
      <c r="AC254" s="3"/>
      <c r="AD254" s="4">
        <f t="shared" si="34"/>
        <v>39271</v>
      </c>
      <c r="AE254">
        <f t="shared" si="36"/>
        <v>0</v>
      </c>
      <c r="AF254">
        <f t="shared" si="33"/>
        <v>0</v>
      </c>
    </row>
    <row r="255" spans="29:32" x14ac:dyDescent="0.2">
      <c r="AC255" s="3"/>
      <c r="AD255" s="4">
        <f t="shared" si="34"/>
        <v>39272</v>
      </c>
      <c r="AE255">
        <f t="shared" si="36"/>
        <v>0</v>
      </c>
      <c r="AF255">
        <f t="shared" si="33"/>
        <v>0</v>
      </c>
    </row>
    <row r="256" spans="29:32" x14ac:dyDescent="0.2">
      <c r="AC256" s="3"/>
      <c r="AD256" s="4">
        <f t="shared" si="34"/>
        <v>39273</v>
      </c>
      <c r="AE256">
        <f t="shared" si="36"/>
        <v>0</v>
      </c>
      <c r="AF256">
        <f t="shared" si="33"/>
        <v>0</v>
      </c>
    </row>
    <row r="257" spans="29:32" x14ac:dyDescent="0.2">
      <c r="AC257" s="3"/>
      <c r="AD257" s="4">
        <f t="shared" si="34"/>
        <v>39274</v>
      </c>
      <c r="AE257">
        <f t="shared" si="36"/>
        <v>0</v>
      </c>
      <c r="AF257">
        <f t="shared" si="33"/>
        <v>0</v>
      </c>
    </row>
    <row r="258" spans="29:32" x14ac:dyDescent="0.2">
      <c r="AC258" s="3"/>
      <c r="AD258" s="4">
        <f t="shared" si="34"/>
        <v>39275</v>
      </c>
      <c r="AE258">
        <f t="shared" si="36"/>
        <v>0</v>
      </c>
      <c r="AF258">
        <f t="shared" ref="AF258:AF321" si="37">IF(COUNT(AD258:AE258)=2,0,-AC$49/500)</f>
        <v>0</v>
      </c>
    </row>
    <row r="259" spans="29:32" x14ac:dyDescent="0.2">
      <c r="AC259" s="3"/>
      <c r="AD259" s="4">
        <f t="shared" ref="AD259:AD322" si="38">AD258+1</f>
        <v>39276</v>
      </c>
      <c r="AE259">
        <f t="shared" si="36"/>
        <v>0</v>
      </c>
      <c r="AF259">
        <f t="shared" si="37"/>
        <v>0</v>
      </c>
    </row>
    <row r="260" spans="29:32" x14ac:dyDescent="0.2">
      <c r="AC260" s="3"/>
      <c r="AD260" s="4">
        <f t="shared" si="38"/>
        <v>39277</v>
      </c>
      <c r="AE260">
        <f t="shared" si="36"/>
        <v>0</v>
      </c>
      <c r="AF260">
        <f t="shared" si="37"/>
        <v>0</v>
      </c>
    </row>
    <row r="261" spans="29:32" x14ac:dyDescent="0.2">
      <c r="AC261" s="3"/>
      <c r="AD261" s="4">
        <f t="shared" si="38"/>
        <v>39278</v>
      </c>
      <c r="AE261">
        <f t="shared" si="36"/>
        <v>0</v>
      </c>
      <c r="AF261">
        <f t="shared" si="37"/>
        <v>0</v>
      </c>
    </row>
    <row r="262" spans="29:32" x14ac:dyDescent="0.2">
      <c r="AC262" s="3"/>
      <c r="AD262" s="4">
        <f t="shared" si="38"/>
        <v>39279</v>
      </c>
      <c r="AE262">
        <f t="shared" si="36"/>
        <v>0</v>
      </c>
      <c r="AF262">
        <f t="shared" si="37"/>
        <v>0</v>
      </c>
    </row>
    <row r="263" spans="29:32" x14ac:dyDescent="0.2">
      <c r="AC263" s="3"/>
      <c r="AD263" s="4">
        <f t="shared" si="38"/>
        <v>39280</v>
      </c>
      <c r="AE263">
        <f t="shared" si="36"/>
        <v>0</v>
      </c>
      <c r="AF263">
        <f t="shared" si="37"/>
        <v>0</v>
      </c>
    </row>
    <row r="264" spans="29:32" x14ac:dyDescent="0.2">
      <c r="AC264" s="3"/>
      <c r="AD264" s="4">
        <f t="shared" si="38"/>
        <v>39281</v>
      </c>
      <c r="AE264">
        <f t="shared" si="36"/>
        <v>0</v>
      </c>
      <c r="AF264">
        <f t="shared" si="37"/>
        <v>0</v>
      </c>
    </row>
    <row r="265" spans="29:32" x14ac:dyDescent="0.2">
      <c r="AC265" s="3"/>
      <c r="AD265" s="4">
        <f t="shared" si="38"/>
        <v>39282</v>
      </c>
      <c r="AE265">
        <f t="shared" si="36"/>
        <v>0</v>
      </c>
      <c r="AF265">
        <f t="shared" si="37"/>
        <v>0</v>
      </c>
    </row>
    <row r="266" spans="29:32" x14ac:dyDescent="0.2">
      <c r="AC266" s="3"/>
      <c r="AD266" s="4">
        <f t="shared" si="38"/>
        <v>39283</v>
      </c>
      <c r="AE266">
        <f t="shared" si="36"/>
        <v>0</v>
      </c>
      <c r="AF266">
        <f t="shared" si="37"/>
        <v>0</v>
      </c>
    </row>
    <row r="267" spans="29:32" x14ac:dyDescent="0.2">
      <c r="AC267" s="3"/>
      <c r="AD267" s="4">
        <f t="shared" si="38"/>
        <v>39284</v>
      </c>
      <c r="AE267">
        <f t="shared" si="36"/>
        <v>0</v>
      </c>
      <c r="AF267">
        <f t="shared" si="37"/>
        <v>0</v>
      </c>
    </row>
    <row r="268" spans="29:32" x14ac:dyDescent="0.2">
      <c r="AC268" s="3"/>
      <c r="AD268" s="4">
        <f t="shared" si="38"/>
        <v>39285</v>
      </c>
      <c r="AE268">
        <f t="shared" si="36"/>
        <v>0</v>
      </c>
      <c r="AF268">
        <f t="shared" si="37"/>
        <v>0</v>
      </c>
    </row>
    <row r="269" spans="29:32" x14ac:dyDescent="0.2">
      <c r="AC269" s="3"/>
      <c r="AD269" s="4">
        <f t="shared" si="38"/>
        <v>39286</v>
      </c>
      <c r="AE269">
        <f t="shared" si="36"/>
        <v>0</v>
      </c>
      <c r="AF269">
        <f t="shared" si="37"/>
        <v>0</v>
      </c>
    </row>
    <row r="270" spans="29:32" x14ac:dyDescent="0.2">
      <c r="AC270" s="3"/>
      <c r="AD270" s="4">
        <f t="shared" si="38"/>
        <v>39287</v>
      </c>
      <c r="AE270">
        <f t="shared" si="36"/>
        <v>0</v>
      </c>
      <c r="AF270">
        <f t="shared" si="37"/>
        <v>0</v>
      </c>
    </row>
    <row r="271" spans="29:32" x14ac:dyDescent="0.2">
      <c r="AC271" s="3"/>
      <c r="AD271" s="4">
        <f t="shared" si="38"/>
        <v>39288</v>
      </c>
      <c r="AE271">
        <f t="shared" si="36"/>
        <v>0</v>
      </c>
      <c r="AF271">
        <f t="shared" si="37"/>
        <v>0</v>
      </c>
    </row>
    <row r="272" spans="29:32" x14ac:dyDescent="0.2">
      <c r="AC272" s="3"/>
      <c r="AD272" s="4">
        <f t="shared" si="38"/>
        <v>39289</v>
      </c>
      <c r="AE272">
        <f t="shared" si="36"/>
        <v>0</v>
      </c>
      <c r="AF272">
        <f t="shared" si="37"/>
        <v>0</v>
      </c>
    </row>
    <row r="273" spans="29:32" x14ac:dyDescent="0.2">
      <c r="AC273" s="3"/>
      <c r="AD273" s="4">
        <f t="shared" si="38"/>
        <v>39290</v>
      </c>
      <c r="AE273">
        <f t="shared" si="36"/>
        <v>0</v>
      </c>
      <c r="AF273">
        <f t="shared" si="37"/>
        <v>0</v>
      </c>
    </row>
    <row r="274" spans="29:32" x14ac:dyDescent="0.2">
      <c r="AC274" s="3"/>
      <c r="AD274" s="4">
        <f t="shared" si="38"/>
        <v>39291</v>
      </c>
      <c r="AE274">
        <f t="shared" si="36"/>
        <v>0</v>
      </c>
      <c r="AF274">
        <f t="shared" si="37"/>
        <v>0</v>
      </c>
    </row>
    <row r="275" spans="29:32" x14ac:dyDescent="0.2">
      <c r="AC275" s="3"/>
      <c r="AD275" s="4">
        <f t="shared" si="38"/>
        <v>39292</v>
      </c>
      <c r="AE275">
        <f t="shared" si="36"/>
        <v>0</v>
      </c>
      <c r="AF275">
        <f t="shared" si="37"/>
        <v>0</v>
      </c>
    </row>
    <row r="276" spans="29:32" x14ac:dyDescent="0.2">
      <c r="AC276" s="3"/>
      <c r="AD276" s="4">
        <f t="shared" si="38"/>
        <v>39293</v>
      </c>
      <c r="AE276">
        <f t="shared" si="36"/>
        <v>0</v>
      </c>
      <c r="AF276">
        <f t="shared" si="37"/>
        <v>0</v>
      </c>
    </row>
    <row r="277" spans="29:32" x14ac:dyDescent="0.2">
      <c r="AC277" s="3"/>
      <c r="AD277" s="4">
        <f t="shared" si="38"/>
        <v>39294</v>
      </c>
      <c r="AE277">
        <f t="shared" si="36"/>
        <v>0</v>
      </c>
      <c r="AF277">
        <f t="shared" si="37"/>
        <v>0</v>
      </c>
    </row>
    <row r="278" spans="29:32" x14ac:dyDescent="0.2">
      <c r="AC278" s="3"/>
      <c r="AD278" s="4">
        <f t="shared" si="38"/>
        <v>39295</v>
      </c>
      <c r="AE278">
        <f t="shared" ref="AE278:AE308" si="39">IF(W17="tad","tad",W17)</f>
        <v>0</v>
      </c>
      <c r="AF278">
        <f t="shared" si="37"/>
        <v>0</v>
      </c>
    </row>
    <row r="279" spans="29:32" x14ac:dyDescent="0.2">
      <c r="AC279" s="3"/>
      <c r="AD279" s="4">
        <f t="shared" si="38"/>
        <v>39296</v>
      </c>
      <c r="AE279">
        <f t="shared" si="39"/>
        <v>0</v>
      </c>
      <c r="AF279">
        <f t="shared" si="37"/>
        <v>0</v>
      </c>
    </row>
    <row r="280" spans="29:32" x14ac:dyDescent="0.2">
      <c r="AC280" s="3"/>
      <c r="AD280" s="4">
        <f t="shared" si="38"/>
        <v>39297</v>
      </c>
      <c r="AE280">
        <f t="shared" si="39"/>
        <v>0</v>
      </c>
      <c r="AF280">
        <f t="shared" si="37"/>
        <v>0</v>
      </c>
    </row>
    <row r="281" spans="29:32" x14ac:dyDescent="0.2">
      <c r="AC281" s="3"/>
      <c r="AD281" s="4">
        <f t="shared" si="38"/>
        <v>39298</v>
      </c>
      <c r="AE281">
        <f t="shared" si="39"/>
        <v>0</v>
      </c>
      <c r="AF281">
        <f t="shared" si="37"/>
        <v>0</v>
      </c>
    </row>
    <row r="282" spans="29:32" x14ac:dyDescent="0.2">
      <c r="AC282" s="3"/>
      <c r="AD282" s="4">
        <f t="shared" si="38"/>
        <v>39299</v>
      </c>
      <c r="AE282">
        <f t="shared" si="39"/>
        <v>0</v>
      </c>
      <c r="AF282">
        <f t="shared" si="37"/>
        <v>0</v>
      </c>
    </row>
    <row r="283" spans="29:32" x14ac:dyDescent="0.2">
      <c r="AC283" s="3"/>
      <c r="AD283" s="4">
        <f t="shared" si="38"/>
        <v>39300</v>
      </c>
      <c r="AE283">
        <f t="shared" si="39"/>
        <v>0</v>
      </c>
      <c r="AF283">
        <f t="shared" si="37"/>
        <v>0</v>
      </c>
    </row>
    <row r="284" spans="29:32" x14ac:dyDescent="0.2">
      <c r="AC284" s="3"/>
      <c r="AD284" s="4">
        <f t="shared" si="38"/>
        <v>39301</v>
      </c>
      <c r="AE284">
        <f t="shared" si="39"/>
        <v>0</v>
      </c>
      <c r="AF284">
        <f t="shared" si="37"/>
        <v>0</v>
      </c>
    </row>
    <row r="285" spans="29:32" x14ac:dyDescent="0.2">
      <c r="AC285" s="3"/>
      <c r="AD285" s="4">
        <f t="shared" si="38"/>
        <v>39302</v>
      </c>
      <c r="AE285">
        <f t="shared" si="39"/>
        <v>0</v>
      </c>
      <c r="AF285">
        <f t="shared" si="37"/>
        <v>0</v>
      </c>
    </row>
    <row r="286" spans="29:32" x14ac:dyDescent="0.2">
      <c r="AC286" s="3"/>
      <c r="AD286" s="4">
        <f t="shared" si="38"/>
        <v>39303</v>
      </c>
      <c r="AE286">
        <f t="shared" si="39"/>
        <v>0</v>
      </c>
      <c r="AF286">
        <f t="shared" si="37"/>
        <v>0</v>
      </c>
    </row>
    <row r="287" spans="29:32" x14ac:dyDescent="0.2">
      <c r="AC287" s="3"/>
      <c r="AD287" s="4">
        <f t="shared" si="38"/>
        <v>39304</v>
      </c>
      <c r="AE287">
        <f t="shared" si="39"/>
        <v>0</v>
      </c>
      <c r="AF287">
        <f t="shared" si="37"/>
        <v>0</v>
      </c>
    </row>
    <row r="288" spans="29:32" x14ac:dyDescent="0.2">
      <c r="AC288" s="3"/>
      <c r="AD288" s="4">
        <f t="shared" si="38"/>
        <v>39305</v>
      </c>
      <c r="AE288">
        <f t="shared" si="39"/>
        <v>0</v>
      </c>
      <c r="AF288">
        <f t="shared" si="37"/>
        <v>0</v>
      </c>
    </row>
    <row r="289" spans="29:32" x14ac:dyDescent="0.2">
      <c r="AC289" s="3"/>
      <c r="AD289" s="4">
        <f t="shared" si="38"/>
        <v>39306</v>
      </c>
      <c r="AE289">
        <f t="shared" si="39"/>
        <v>0</v>
      </c>
      <c r="AF289">
        <f t="shared" si="37"/>
        <v>0</v>
      </c>
    </row>
    <row r="290" spans="29:32" x14ac:dyDescent="0.2">
      <c r="AC290" s="3"/>
      <c r="AD290" s="4">
        <f t="shared" si="38"/>
        <v>39307</v>
      </c>
      <c r="AE290">
        <f t="shared" si="39"/>
        <v>0</v>
      </c>
      <c r="AF290">
        <f t="shared" si="37"/>
        <v>0</v>
      </c>
    </row>
    <row r="291" spans="29:32" x14ac:dyDescent="0.2">
      <c r="AC291" s="3"/>
      <c r="AD291" s="4">
        <f t="shared" si="38"/>
        <v>39308</v>
      </c>
      <c r="AE291">
        <f t="shared" si="39"/>
        <v>0</v>
      </c>
      <c r="AF291">
        <f t="shared" si="37"/>
        <v>0</v>
      </c>
    </row>
    <row r="292" spans="29:32" x14ac:dyDescent="0.2">
      <c r="AC292" s="3"/>
      <c r="AD292" s="4">
        <f t="shared" si="38"/>
        <v>39309</v>
      </c>
      <c r="AE292">
        <f t="shared" si="39"/>
        <v>0</v>
      </c>
      <c r="AF292">
        <f t="shared" si="37"/>
        <v>0</v>
      </c>
    </row>
    <row r="293" spans="29:32" x14ac:dyDescent="0.2">
      <c r="AC293" s="3"/>
      <c r="AD293" s="4">
        <f t="shared" si="38"/>
        <v>39310</v>
      </c>
      <c r="AE293">
        <f t="shared" si="39"/>
        <v>0</v>
      </c>
      <c r="AF293">
        <f t="shared" si="37"/>
        <v>0</v>
      </c>
    </row>
    <row r="294" spans="29:32" x14ac:dyDescent="0.2">
      <c r="AC294" s="3"/>
      <c r="AD294" s="4">
        <f t="shared" si="38"/>
        <v>39311</v>
      </c>
      <c r="AE294">
        <f t="shared" si="39"/>
        <v>0</v>
      </c>
      <c r="AF294">
        <f t="shared" si="37"/>
        <v>0</v>
      </c>
    </row>
    <row r="295" spans="29:32" x14ac:dyDescent="0.2">
      <c r="AC295" s="3"/>
      <c r="AD295" s="4">
        <f t="shared" si="38"/>
        <v>39312</v>
      </c>
      <c r="AE295">
        <f t="shared" si="39"/>
        <v>0</v>
      </c>
      <c r="AF295">
        <f t="shared" si="37"/>
        <v>0</v>
      </c>
    </row>
    <row r="296" spans="29:32" x14ac:dyDescent="0.2">
      <c r="AC296" s="3"/>
      <c r="AD296" s="4">
        <f t="shared" si="38"/>
        <v>39313</v>
      </c>
      <c r="AE296">
        <f t="shared" si="39"/>
        <v>0</v>
      </c>
      <c r="AF296">
        <f t="shared" si="37"/>
        <v>0</v>
      </c>
    </row>
    <row r="297" spans="29:32" x14ac:dyDescent="0.2">
      <c r="AC297" s="3"/>
      <c r="AD297" s="4">
        <f t="shared" si="38"/>
        <v>39314</v>
      </c>
      <c r="AE297">
        <f t="shared" si="39"/>
        <v>0</v>
      </c>
      <c r="AF297">
        <f t="shared" si="37"/>
        <v>0</v>
      </c>
    </row>
    <row r="298" spans="29:32" x14ac:dyDescent="0.2">
      <c r="AC298" s="3"/>
      <c r="AD298" s="4">
        <f t="shared" si="38"/>
        <v>39315</v>
      </c>
      <c r="AE298">
        <f t="shared" si="39"/>
        <v>0</v>
      </c>
      <c r="AF298">
        <f t="shared" si="37"/>
        <v>0</v>
      </c>
    </row>
    <row r="299" spans="29:32" x14ac:dyDescent="0.2">
      <c r="AC299" s="3"/>
      <c r="AD299" s="4">
        <f t="shared" si="38"/>
        <v>39316</v>
      </c>
      <c r="AE299">
        <f t="shared" si="39"/>
        <v>0</v>
      </c>
      <c r="AF299">
        <f t="shared" si="37"/>
        <v>0</v>
      </c>
    </row>
    <row r="300" spans="29:32" x14ac:dyDescent="0.2">
      <c r="AC300" s="3"/>
      <c r="AD300" s="4">
        <f t="shared" si="38"/>
        <v>39317</v>
      </c>
      <c r="AE300">
        <f t="shared" si="39"/>
        <v>0</v>
      </c>
      <c r="AF300">
        <f t="shared" si="37"/>
        <v>0</v>
      </c>
    </row>
    <row r="301" spans="29:32" x14ac:dyDescent="0.2">
      <c r="AC301" s="3"/>
      <c r="AD301" s="4">
        <f t="shared" si="38"/>
        <v>39318</v>
      </c>
      <c r="AE301">
        <f t="shared" si="39"/>
        <v>0</v>
      </c>
      <c r="AF301">
        <f t="shared" si="37"/>
        <v>0</v>
      </c>
    </row>
    <row r="302" spans="29:32" x14ac:dyDescent="0.2">
      <c r="AC302" s="3"/>
      <c r="AD302" s="4">
        <f t="shared" si="38"/>
        <v>39319</v>
      </c>
      <c r="AE302">
        <f t="shared" si="39"/>
        <v>0</v>
      </c>
      <c r="AF302">
        <f t="shared" si="37"/>
        <v>0</v>
      </c>
    </row>
    <row r="303" spans="29:32" x14ac:dyDescent="0.2">
      <c r="AC303" s="3"/>
      <c r="AD303" s="4">
        <f t="shared" si="38"/>
        <v>39320</v>
      </c>
      <c r="AE303">
        <f t="shared" si="39"/>
        <v>0</v>
      </c>
      <c r="AF303">
        <f t="shared" si="37"/>
        <v>0</v>
      </c>
    </row>
    <row r="304" spans="29:32" x14ac:dyDescent="0.2">
      <c r="AC304" s="3"/>
      <c r="AD304" s="4">
        <f t="shared" si="38"/>
        <v>39321</v>
      </c>
      <c r="AE304">
        <f t="shared" si="39"/>
        <v>0</v>
      </c>
      <c r="AF304">
        <f t="shared" si="37"/>
        <v>0</v>
      </c>
    </row>
    <row r="305" spans="29:32" x14ac:dyDescent="0.2">
      <c r="AC305" s="3"/>
      <c r="AD305" s="4">
        <f t="shared" si="38"/>
        <v>39322</v>
      </c>
      <c r="AE305">
        <f t="shared" si="39"/>
        <v>0</v>
      </c>
      <c r="AF305">
        <f t="shared" si="37"/>
        <v>0</v>
      </c>
    </row>
    <row r="306" spans="29:32" x14ac:dyDescent="0.2">
      <c r="AC306" s="3"/>
      <c r="AD306" s="4">
        <f t="shared" si="38"/>
        <v>39323</v>
      </c>
      <c r="AE306">
        <f t="shared" si="39"/>
        <v>0</v>
      </c>
      <c r="AF306">
        <f t="shared" si="37"/>
        <v>0</v>
      </c>
    </row>
    <row r="307" spans="29:32" x14ac:dyDescent="0.2">
      <c r="AC307" s="3"/>
      <c r="AD307" s="4">
        <f t="shared" si="38"/>
        <v>39324</v>
      </c>
      <c r="AE307">
        <f t="shared" si="39"/>
        <v>0</v>
      </c>
      <c r="AF307">
        <f t="shared" si="37"/>
        <v>0</v>
      </c>
    </row>
    <row r="308" spans="29:32" x14ac:dyDescent="0.2">
      <c r="AC308" s="3"/>
      <c r="AD308" s="4">
        <f t="shared" si="38"/>
        <v>39325</v>
      </c>
      <c r="AE308">
        <f t="shared" si="39"/>
        <v>0</v>
      </c>
      <c r="AF308">
        <f t="shared" si="37"/>
        <v>0</v>
      </c>
    </row>
    <row r="309" spans="29:32" x14ac:dyDescent="0.2">
      <c r="AC309" s="3"/>
      <c r="AD309" s="4">
        <f t="shared" si="38"/>
        <v>39326</v>
      </c>
      <c r="AE309">
        <f t="shared" ref="AE309:AE338" si="40">IF(X17="tad","tad",X17)</f>
        <v>0</v>
      </c>
      <c r="AF309">
        <f t="shared" si="37"/>
        <v>0</v>
      </c>
    </row>
    <row r="310" spans="29:32" x14ac:dyDescent="0.2">
      <c r="AC310" s="3"/>
      <c r="AD310" s="4">
        <f t="shared" si="38"/>
        <v>39327</v>
      </c>
      <c r="AE310">
        <f t="shared" si="40"/>
        <v>0</v>
      </c>
      <c r="AF310">
        <f t="shared" si="37"/>
        <v>0</v>
      </c>
    </row>
    <row r="311" spans="29:32" x14ac:dyDescent="0.2">
      <c r="AC311" s="3"/>
      <c r="AD311" s="4">
        <f t="shared" si="38"/>
        <v>39328</v>
      </c>
      <c r="AE311">
        <f t="shared" si="40"/>
        <v>0</v>
      </c>
      <c r="AF311">
        <f t="shared" si="37"/>
        <v>0</v>
      </c>
    </row>
    <row r="312" spans="29:32" x14ac:dyDescent="0.2">
      <c r="AC312" s="3"/>
      <c r="AD312" s="4">
        <f t="shared" si="38"/>
        <v>39329</v>
      </c>
      <c r="AE312">
        <f t="shared" si="40"/>
        <v>0</v>
      </c>
      <c r="AF312">
        <f t="shared" si="37"/>
        <v>0</v>
      </c>
    </row>
    <row r="313" spans="29:32" x14ac:dyDescent="0.2">
      <c r="AC313" s="3"/>
      <c r="AD313" s="4">
        <f t="shared" si="38"/>
        <v>39330</v>
      </c>
      <c r="AE313">
        <f t="shared" si="40"/>
        <v>0</v>
      </c>
      <c r="AF313">
        <f t="shared" si="37"/>
        <v>0</v>
      </c>
    </row>
    <row r="314" spans="29:32" x14ac:dyDescent="0.2">
      <c r="AC314" s="3"/>
      <c r="AD314" s="4">
        <f t="shared" si="38"/>
        <v>39331</v>
      </c>
      <c r="AE314">
        <f t="shared" si="40"/>
        <v>0</v>
      </c>
      <c r="AF314">
        <f t="shared" si="37"/>
        <v>0</v>
      </c>
    </row>
    <row r="315" spans="29:32" x14ac:dyDescent="0.2">
      <c r="AC315" s="3"/>
      <c r="AD315" s="4">
        <f t="shared" si="38"/>
        <v>39332</v>
      </c>
      <c r="AE315">
        <f t="shared" si="40"/>
        <v>0</v>
      </c>
      <c r="AF315">
        <f t="shared" si="37"/>
        <v>0</v>
      </c>
    </row>
    <row r="316" spans="29:32" x14ac:dyDescent="0.2">
      <c r="AC316" s="3"/>
      <c r="AD316" s="4">
        <f t="shared" si="38"/>
        <v>39333</v>
      </c>
      <c r="AE316">
        <f t="shared" si="40"/>
        <v>0</v>
      </c>
      <c r="AF316">
        <f t="shared" si="37"/>
        <v>0</v>
      </c>
    </row>
    <row r="317" spans="29:32" x14ac:dyDescent="0.2">
      <c r="AC317" s="3"/>
      <c r="AD317" s="4">
        <f t="shared" si="38"/>
        <v>39334</v>
      </c>
      <c r="AE317">
        <f t="shared" si="40"/>
        <v>0</v>
      </c>
      <c r="AF317">
        <f t="shared" si="37"/>
        <v>0</v>
      </c>
    </row>
    <row r="318" spans="29:32" x14ac:dyDescent="0.2">
      <c r="AC318" s="3"/>
      <c r="AD318" s="4">
        <f t="shared" si="38"/>
        <v>39335</v>
      </c>
      <c r="AE318">
        <f t="shared" si="40"/>
        <v>0</v>
      </c>
      <c r="AF318">
        <f t="shared" si="37"/>
        <v>0</v>
      </c>
    </row>
    <row r="319" spans="29:32" x14ac:dyDescent="0.2">
      <c r="AC319" s="3"/>
      <c r="AD319" s="4">
        <f t="shared" si="38"/>
        <v>39336</v>
      </c>
      <c r="AE319">
        <f t="shared" si="40"/>
        <v>0</v>
      </c>
      <c r="AF319">
        <f t="shared" si="37"/>
        <v>0</v>
      </c>
    </row>
    <row r="320" spans="29:32" x14ac:dyDescent="0.2">
      <c r="AC320" s="3"/>
      <c r="AD320" s="4">
        <f t="shared" si="38"/>
        <v>39337</v>
      </c>
      <c r="AE320">
        <f t="shared" si="40"/>
        <v>0</v>
      </c>
      <c r="AF320">
        <f t="shared" si="37"/>
        <v>0</v>
      </c>
    </row>
    <row r="321" spans="29:32" x14ac:dyDescent="0.2">
      <c r="AC321" s="3"/>
      <c r="AD321" s="4">
        <f t="shared" si="38"/>
        <v>39338</v>
      </c>
      <c r="AE321">
        <f t="shared" si="40"/>
        <v>0</v>
      </c>
      <c r="AF321">
        <f t="shared" si="37"/>
        <v>0</v>
      </c>
    </row>
    <row r="322" spans="29:32" x14ac:dyDescent="0.2">
      <c r="AC322" s="3"/>
      <c r="AD322" s="4">
        <f t="shared" si="38"/>
        <v>39339</v>
      </c>
      <c r="AE322">
        <f t="shared" si="40"/>
        <v>0</v>
      </c>
      <c r="AF322">
        <f t="shared" ref="AF322:AF385" si="41">IF(COUNT(AD322:AE322)=2,0,-AC$49/500)</f>
        <v>0</v>
      </c>
    </row>
    <row r="323" spans="29:32" x14ac:dyDescent="0.2">
      <c r="AC323" s="3"/>
      <c r="AD323" s="4">
        <f t="shared" ref="AD323:AD386" si="42">AD322+1</f>
        <v>39340</v>
      </c>
      <c r="AE323">
        <f t="shared" si="40"/>
        <v>0</v>
      </c>
      <c r="AF323">
        <f t="shared" si="41"/>
        <v>0</v>
      </c>
    </row>
    <row r="324" spans="29:32" x14ac:dyDescent="0.2">
      <c r="AC324" s="3"/>
      <c r="AD324" s="4">
        <f t="shared" si="42"/>
        <v>39341</v>
      </c>
      <c r="AE324">
        <f t="shared" si="40"/>
        <v>0</v>
      </c>
      <c r="AF324">
        <f t="shared" si="41"/>
        <v>0</v>
      </c>
    </row>
    <row r="325" spans="29:32" x14ac:dyDescent="0.2">
      <c r="AC325" s="3"/>
      <c r="AD325" s="4">
        <f t="shared" si="42"/>
        <v>39342</v>
      </c>
      <c r="AE325">
        <f t="shared" si="40"/>
        <v>0</v>
      </c>
      <c r="AF325">
        <f t="shared" si="41"/>
        <v>0</v>
      </c>
    </row>
    <row r="326" spans="29:32" x14ac:dyDescent="0.2">
      <c r="AC326" s="3"/>
      <c r="AD326" s="4">
        <f t="shared" si="42"/>
        <v>39343</v>
      </c>
      <c r="AE326">
        <f t="shared" si="40"/>
        <v>0</v>
      </c>
      <c r="AF326">
        <f t="shared" si="41"/>
        <v>0</v>
      </c>
    </row>
    <row r="327" spans="29:32" x14ac:dyDescent="0.2">
      <c r="AC327" s="3"/>
      <c r="AD327" s="4">
        <f t="shared" si="42"/>
        <v>39344</v>
      </c>
      <c r="AE327">
        <f t="shared" si="40"/>
        <v>0</v>
      </c>
      <c r="AF327">
        <f t="shared" si="41"/>
        <v>0</v>
      </c>
    </row>
    <row r="328" spans="29:32" x14ac:dyDescent="0.2">
      <c r="AC328" s="3"/>
      <c r="AD328" s="4">
        <f t="shared" si="42"/>
        <v>39345</v>
      </c>
      <c r="AE328">
        <f t="shared" si="40"/>
        <v>0</v>
      </c>
      <c r="AF328">
        <f t="shared" si="41"/>
        <v>0</v>
      </c>
    </row>
    <row r="329" spans="29:32" x14ac:dyDescent="0.2">
      <c r="AC329" s="3"/>
      <c r="AD329" s="4">
        <f t="shared" si="42"/>
        <v>39346</v>
      </c>
      <c r="AE329">
        <f t="shared" si="40"/>
        <v>0</v>
      </c>
      <c r="AF329">
        <f t="shared" si="41"/>
        <v>0</v>
      </c>
    </row>
    <row r="330" spans="29:32" x14ac:dyDescent="0.2">
      <c r="AC330" s="3"/>
      <c r="AD330" s="4">
        <f t="shared" si="42"/>
        <v>39347</v>
      </c>
      <c r="AE330">
        <f t="shared" si="40"/>
        <v>0</v>
      </c>
      <c r="AF330">
        <f t="shared" si="41"/>
        <v>0</v>
      </c>
    </row>
    <row r="331" spans="29:32" x14ac:dyDescent="0.2">
      <c r="AC331" s="3"/>
      <c r="AD331" s="4">
        <f t="shared" si="42"/>
        <v>39348</v>
      </c>
      <c r="AE331">
        <f t="shared" si="40"/>
        <v>0</v>
      </c>
      <c r="AF331">
        <f t="shared" si="41"/>
        <v>0</v>
      </c>
    </row>
    <row r="332" spans="29:32" x14ac:dyDescent="0.2">
      <c r="AC332" s="3"/>
      <c r="AD332" s="4">
        <f t="shared" si="42"/>
        <v>39349</v>
      </c>
      <c r="AE332">
        <f t="shared" si="40"/>
        <v>0</v>
      </c>
      <c r="AF332">
        <f t="shared" si="41"/>
        <v>0</v>
      </c>
    </row>
    <row r="333" spans="29:32" x14ac:dyDescent="0.2">
      <c r="AC333" s="3"/>
      <c r="AD333" s="4">
        <f t="shared" si="42"/>
        <v>39350</v>
      </c>
      <c r="AE333">
        <f t="shared" si="40"/>
        <v>0</v>
      </c>
      <c r="AF333">
        <f t="shared" si="41"/>
        <v>0</v>
      </c>
    </row>
    <row r="334" spans="29:32" x14ac:dyDescent="0.2">
      <c r="AC334" s="3"/>
      <c r="AD334" s="4">
        <f t="shared" si="42"/>
        <v>39351</v>
      </c>
      <c r="AE334">
        <f t="shared" si="40"/>
        <v>0</v>
      </c>
      <c r="AF334">
        <f t="shared" si="41"/>
        <v>0</v>
      </c>
    </row>
    <row r="335" spans="29:32" x14ac:dyDescent="0.2">
      <c r="AC335" s="3"/>
      <c r="AD335" s="4">
        <f t="shared" si="42"/>
        <v>39352</v>
      </c>
      <c r="AE335">
        <f t="shared" si="40"/>
        <v>0</v>
      </c>
      <c r="AF335">
        <f t="shared" si="41"/>
        <v>0</v>
      </c>
    </row>
    <row r="336" spans="29:32" x14ac:dyDescent="0.2">
      <c r="AC336" s="3"/>
      <c r="AD336" s="4">
        <f t="shared" si="42"/>
        <v>39353</v>
      </c>
      <c r="AE336">
        <f t="shared" si="40"/>
        <v>0</v>
      </c>
      <c r="AF336">
        <f t="shared" si="41"/>
        <v>0</v>
      </c>
    </row>
    <row r="337" spans="29:32" x14ac:dyDescent="0.2">
      <c r="AC337" s="3"/>
      <c r="AD337" s="4">
        <f t="shared" si="42"/>
        <v>39354</v>
      </c>
      <c r="AE337">
        <f t="shared" si="40"/>
        <v>0</v>
      </c>
      <c r="AF337">
        <f t="shared" si="41"/>
        <v>0</v>
      </c>
    </row>
    <row r="338" spans="29:32" x14ac:dyDescent="0.2">
      <c r="AC338" s="3"/>
      <c r="AD338" s="4">
        <f t="shared" si="42"/>
        <v>39355</v>
      </c>
      <c r="AE338">
        <f t="shared" si="40"/>
        <v>0</v>
      </c>
      <c r="AF338">
        <f t="shared" si="41"/>
        <v>0</v>
      </c>
    </row>
    <row r="339" spans="29:32" x14ac:dyDescent="0.2">
      <c r="AC339" s="3"/>
      <c r="AD339" s="4">
        <f t="shared" si="42"/>
        <v>39356</v>
      </c>
      <c r="AE339">
        <f t="shared" ref="AE339:AE369" si="43">IF(Y17="tad","tad",Y17)</f>
        <v>0</v>
      </c>
      <c r="AF339">
        <f t="shared" si="41"/>
        <v>0</v>
      </c>
    </row>
    <row r="340" spans="29:32" x14ac:dyDescent="0.2">
      <c r="AC340" s="3"/>
      <c r="AD340" s="4">
        <f t="shared" si="42"/>
        <v>39357</v>
      </c>
      <c r="AE340">
        <f t="shared" si="43"/>
        <v>0</v>
      </c>
      <c r="AF340">
        <f t="shared" si="41"/>
        <v>0</v>
      </c>
    </row>
    <row r="341" spans="29:32" x14ac:dyDescent="0.2">
      <c r="AC341" s="3"/>
      <c r="AD341" s="4">
        <f t="shared" si="42"/>
        <v>39358</v>
      </c>
      <c r="AE341">
        <f t="shared" si="43"/>
        <v>0</v>
      </c>
      <c r="AF341">
        <f t="shared" si="41"/>
        <v>0</v>
      </c>
    </row>
    <row r="342" spans="29:32" x14ac:dyDescent="0.2">
      <c r="AC342" s="3"/>
      <c r="AD342" s="4">
        <f t="shared" si="42"/>
        <v>39359</v>
      </c>
      <c r="AE342">
        <f t="shared" si="43"/>
        <v>0</v>
      </c>
      <c r="AF342">
        <f t="shared" si="41"/>
        <v>0</v>
      </c>
    </row>
    <row r="343" spans="29:32" x14ac:dyDescent="0.2">
      <c r="AC343" s="3"/>
      <c r="AD343" s="4">
        <f t="shared" si="42"/>
        <v>39360</v>
      </c>
      <c r="AE343">
        <f t="shared" si="43"/>
        <v>0</v>
      </c>
      <c r="AF343">
        <f t="shared" si="41"/>
        <v>0</v>
      </c>
    </row>
    <row r="344" spans="29:32" x14ac:dyDescent="0.2">
      <c r="AC344" s="3"/>
      <c r="AD344" s="4">
        <f t="shared" si="42"/>
        <v>39361</v>
      </c>
      <c r="AE344">
        <f t="shared" si="43"/>
        <v>0</v>
      </c>
      <c r="AF344">
        <f t="shared" si="41"/>
        <v>0</v>
      </c>
    </row>
    <row r="345" spans="29:32" x14ac:dyDescent="0.2">
      <c r="AC345" s="3"/>
      <c r="AD345" s="4">
        <f t="shared" si="42"/>
        <v>39362</v>
      </c>
      <c r="AE345">
        <f t="shared" si="43"/>
        <v>0</v>
      </c>
      <c r="AF345">
        <f t="shared" si="41"/>
        <v>0</v>
      </c>
    </row>
    <row r="346" spans="29:32" x14ac:dyDescent="0.2">
      <c r="AC346" s="3"/>
      <c r="AD346" s="4">
        <f t="shared" si="42"/>
        <v>39363</v>
      </c>
      <c r="AE346">
        <f t="shared" si="43"/>
        <v>0</v>
      </c>
      <c r="AF346">
        <f t="shared" si="41"/>
        <v>0</v>
      </c>
    </row>
    <row r="347" spans="29:32" x14ac:dyDescent="0.2">
      <c r="AC347" s="3"/>
      <c r="AD347" s="4">
        <f t="shared" si="42"/>
        <v>39364</v>
      </c>
      <c r="AE347">
        <f t="shared" si="43"/>
        <v>0</v>
      </c>
      <c r="AF347">
        <f t="shared" si="41"/>
        <v>0</v>
      </c>
    </row>
    <row r="348" spans="29:32" x14ac:dyDescent="0.2">
      <c r="AC348" s="3"/>
      <c r="AD348" s="4">
        <f t="shared" si="42"/>
        <v>39365</v>
      </c>
      <c r="AE348">
        <f t="shared" si="43"/>
        <v>0</v>
      </c>
      <c r="AF348">
        <f t="shared" si="41"/>
        <v>0</v>
      </c>
    </row>
    <row r="349" spans="29:32" x14ac:dyDescent="0.2">
      <c r="AC349" s="3"/>
      <c r="AD349" s="4">
        <f t="shared" si="42"/>
        <v>39366</v>
      </c>
      <c r="AE349">
        <f t="shared" si="43"/>
        <v>0</v>
      </c>
      <c r="AF349">
        <f t="shared" si="41"/>
        <v>0</v>
      </c>
    </row>
    <row r="350" spans="29:32" x14ac:dyDescent="0.2">
      <c r="AC350" s="3"/>
      <c r="AD350" s="4">
        <f t="shared" si="42"/>
        <v>39367</v>
      </c>
      <c r="AE350">
        <f t="shared" si="43"/>
        <v>0</v>
      </c>
      <c r="AF350">
        <f t="shared" si="41"/>
        <v>0</v>
      </c>
    </row>
    <row r="351" spans="29:32" x14ac:dyDescent="0.2">
      <c r="AC351" s="3"/>
      <c r="AD351" s="4">
        <f t="shared" si="42"/>
        <v>39368</v>
      </c>
      <c r="AE351">
        <f t="shared" si="43"/>
        <v>0</v>
      </c>
      <c r="AF351">
        <f t="shared" si="41"/>
        <v>0</v>
      </c>
    </row>
    <row r="352" spans="29:32" x14ac:dyDescent="0.2">
      <c r="AC352" s="3"/>
      <c r="AD352" s="4">
        <f t="shared" si="42"/>
        <v>39369</v>
      </c>
      <c r="AE352">
        <f t="shared" si="43"/>
        <v>0</v>
      </c>
      <c r="AF352">
        <f t="shared" si="41"/>
        <v>0</v>
      </c>
    </row>
    <row r="353" spans="29:32" x14ac:dyDescent="0.2">
      <c r="AC353" s="3"/>
      <c r="AD353" s="4">
        <f t="shared" si="42"/>
        <v>39370</v>
      </c>
      <c r="AE353">
        <f t="shared" si="43"/>
        <v>0</v>
      </c>
      <c r="AF353">
        <f t="shared" si="41"/>
        <v>0</v>
      </c>
    </row>
    <row r="354" spans="29:32" x14ac:dyDescent="0.2">
      <c r="AC354" s="3"/>
      <c r="AD354" s="4">
        <f t="shared" si="42"/>
        <v>39371</v>
      </c>
      <c r="AE354">
        <f t="shared" si="43"/>
        <v>0</v>
      </c>
      <c r="AF354">
        <f t="shared" si="41"/>
        <v>0</v>
      </c>
    </row>
    <row r="355" spans="29:32" x14ac:dyDescent="0.2">
      <c r="AC355" s="3"/>
      <c r="AD355" s="4">
        <f t="shared" si="42"/>
        <v>39372</v>
      </c>
      <c r="AE355">
        <f t="shared" si="43"/>
        <v>0</v>
      </c>
      <c r="AF355">
        <f t="shared" si="41"/>
        <v>0</v>
      </c>
    </row>
    <row r="356" spans="29:32" x14ac:dyDescent="0.2">
      <c r="AC356" s="3"/>
      <c r="AD356" s="4">
        <f t="shared" si="42"/>
        <v>39373</v>
      </c>
      <c r="AE356">
        <f t="shared" si="43"/>
        <v>0</v>
      </c>
      <c r="AF356">
        <f t="shared" si="41"/>
        <v>0</v>
      </c>
    </row>
    <row r="357" spans="29:32" x14ac:dyDescent="0.2">
      <c r="AC357" s="3"/>
      <c r="AD357" s="4">
        <f t="shared" si="42"/>
        <v>39374</v>
      </c>
      <c r="AE357">
        <f t="shared" si="43"/>
        <v>0</v>
      </c>
      <c r="AF357">
        <f t="shared" si="41"/>
        <v>0</v>
      </c>
    </row>
    <row r="358" spans="29:32" x14ac:dyDescent="0.2">
      <c r="AC358" s="3"/>
      <c r="AD358" s="4">
        <f t="shared" si="42"/>
        <v>39375</v>
      </c>
      <c r="AE358">
        <f t="shared" si="43"/>
        <v>0</v>
      </c>
      <c r="AF358">
        <f t="shared" si="41"/>
        <v>0</v>
      </c>
    </row>
    <row r="359" spans="29:32" x14ac:dyDescent="0.2">
      <c r="AC359" s="3"/>
      <c r="AD359" s="4">
        <f t="shared" si="42"/>
        <v>39376</v>
      </c>
      <c r="AE359">
        <f t="shared" si="43"/>
        <v>0</v>
      </c>
      <c r="AF359">
        <f t="shared" si="41"/>
        <v>0</v>
      </c>
    </row>
    <row r="360" spans="29:32" x14ac:dyDescent="0.2">
      <c r="AC360" s="3"/>
      <c r="AD360" s="4">
        <f t="shared" si="42"/>
        <v>39377</v>
      </c>
      <c r="AE360">
        <f t="shared" si="43"/>
        <v>0</v>
      </c>
      <c r="AF360">
        <f t="shared" si="41"/>
        <v>0</v>
      </c>
    </row>
    <row r="361" spans="29:32" x14ac:dyDescent="0.2">
      <c r="AC361" s="3"/>
      <c r="AD361" s="4">
        <f t="shared" si="42"/>
        <v>39378</v>
      </c>
      <c r="AE361">
        <f t="shared" si="43"/>
        <v>0</v>
      </c>
      <c r="AF361">
        <f t="shared" si="41"/>
        <v>0</v>
      </c>
    </row>
    <row r="362" spans="29:32" x14ac:dyDescent="0.2">
      <c r="AC362" s="3"/>
      <c r="AD362" s="4">
        <f t="shared" si="42"/>
        <v>39379</v>
      </c>
      <c r="AE362">
        <f t="shared" si="43"/>
        <v>0</v>
      </c>
      <c r="AF362">
        <f t="shared" si="41"/>
        <v>0</v>
      </c>
    </row>
    <row r="363" spans="29:32" x14ac:dyDescent="0.2">
      <c r="AC363" s="3"/>
      <c r="AD363" s="4">
        <f t="shared" si="42"/>
        <v>39380</v>
      </c>
      <c r="AE363">
        <f t="shared" si="43"/>
        <v>0</v>
      </c>
      <c r="AF363">
        <f t="shared" si="41"/>
        <v>0</v>
      </c>
    </row>
    <row r="364" spans="29:32" x14ac:dyDescent="0.2">
      <c r="AC364" s="3"/>
      <c r="AD364" s="4">
        <f t="shared" si="42"/>
        <v>39381</v>
      </c>
      <c r="AE364">
        <f t="shared" si="43"/>
        <v>0</v>
      </c>
      <c r="AF364">
        <f t="shared" si="41"/>
        <v>0</v>
      </c>
    </row>
    <row r="365" spans="29:32" x14ac:dyDescent="0.2">
      <c r="AC365" s="3"/>
      <c r="AD365" s="4">
        <f t="shared" si="42"/>
        <v>39382</v>
      </c>
      <c r="AE365">
        <f t="shared" si="43"/>
        <v>0</v>
      </c>
      <c r="AF365">
        <f t="shared" si="41"/>
        <v>0</v>
      </c>
    </row>
    <row r="366" spans="29:32" x14ac:dyDescent="0.2">
      <c r="AC366" s="3"/>
      <c r="AD366" s="4">
        <f t="shared" si="42"/>
        <v>39383</v>
      </c>
      <c r="AE366">
        <f t="shared" si="43"/>
        <v>0</v>
      </c>
      <c r="AF366">
        <f t="shared" si="41"/>
        <v>0</v>
      </c>
    </row>
    <row r="367" spans="29:32" x14ac:dyDescent="0.2">
      <c r="AC367" s="3"/>
      <c r="AD367" s="4">
        <f t="shared" si="42"/>
        <v>39384</v>
      </c>
      <c r="AE367">
        <f t="shared" si="43"/>
        <v>0</v>
      </c>
      <c r="AF367">
        <f t="shared" si="41"/>
        <v>0</v>
      </c>
    </row>
    <row r="368" spans="29:32" x14ac:dyDescent="0.2">
      <c r="AC368" s="3"/>
      <c r="AD368" s="4">
        <f t="shared" si="42"/>
        <v>39385</v>
      </c>
      <c r="AE368">
        <f t="shared" si="43"/>
        <v>0</v>
      </c>
      <c r="AF368">
        <f t="shared" si="41"/>
        <v>0</v>
      </c>
    </row>
    <row r="369" spans="29:32" x14ac:dyDescent="0.2">
      <c r="AC369" s="3"/>
      <c r="AD369" s="4">
        <f t="shared" si="42"/>
        <v>39386</v>
      </c>
      <c r="AE369">
        <f t="shared" si="43"/>
        <v>0</v>
      </c>
      <c r="AF369">
        <f t="shared" si="41"/>
        <v>0</v>
      </c>
    </row>
    <row r="370" spans="29:32" x14ac:dyDescent="0.2">
      <c r="AC370" s="3"/>
      <c r="AD370" s="4">
        <f t="shared" si="42"/>
        <v>39387</v>
      </c>
      <c r="AE370">
        <f t="shared" ref="AE370:AE399" si="44">IF(Z17="tad","tad",Z17)</f>
        <v>0</v>
      </c>
      <c r="AF370">
        <f t="shared" si="41"/>
        <v>0</v>
      </c>
    </row>
    <row r="371" spans="29:32" x14ac:dyDescent="0.2">
      <c r="AC371" s="3"/>
      <c r="AD371" s="4">
        <f t="shared" si="42"/>
        <v>39388</v>
      </c>
      <c r="AE371">
        <f t="shared" si="44"/>
        <v>0</v>
      </c>
      <c r="AF371">
        <f t="shared" si="41"/>
        <v>0</v>
      </c>
    </row>
    <row r="372" spans="29:32" x14ac:dyDescent="0.2">
      <c r="AC372" s="3"/>
      <c r="AD372" s="4">
        <f t="shared" si="42"/>
        <v>39389</v>
      </c>
      <c r="AE372">
        <f t="shared" si="44"/>
        <v>0</v>
      </c>
      <c r="AF372">
        <f t="shared" si="41"/>
        <v>0</v>
      </c>
    </row>
    <row r="373" spans="29:32" x14ac:dyDescent="0.2">
      <c r="AC373" s="3"/>
      <c r="AD373" s="4">
        <f t="shared" si="42"/>
        <v>39390</v>
      </c>
      <c r="AE373">
        <f t="shared" si="44"/>
        <v>0</v>
      </c>
      <c r="AF373">
        <f t="shared" si="41"/>
        <v>0</v>
      </c>
    </row>
    <row r="374" spans="29:32" x14ac:dyDescent="0.2">
      <c r="AC374" s="3"/>
      <c r="AD374" s="4">
        <f t="shared" si="42"/>
        <v>39391</v>
      </c>
      <c r="AE374">
        <f t="shared" si="44"/>
        <v>0</v>
      </c>
      <c r="AF374">
        <f t="shared" si="41"/>
        <v>0</v>
      </c>
    </row>
    <row r="375" spans="29:32" x14ac:dyDescent="0.2">
      <c r="AC375" s="3"/>
      <c r="AD375" s="4">
        <f t="shared" si="42"/>
        <v>39392</v>
      </c>
      <c r="AE375">
        <f t="shared" si="44"/>
        <v>0</v>
      </c>
      <c r="AF375">
        <f t="shared" si="41"/>
        <v>0</v>
      </c>
    </row>
    <row r="376" spans="29:32" x14ac:dyDescent="0.2">
      <c r="AC376" s="3"/>
      <c r="AD376" s="4">
        <f t="shared" si="42"/>
        <v>39393</v>
      </c>
      <c r="AE376">
        <f t="shared" si="44"/>
        <v>0</v>
      </c>
      <c r="AF376">
        <f t="shared" si="41"/>
        <v>0</v>
      </c>
    </row>
    <row r="377" spans="29:32" x14ac:dyDescent="0.2">
      <c r="AC377" s="3"/>
      <c r="AD377" s="4">
        <f t="shared" si="42"/>
        <v>39394</v>
      </c>
      <c r="AE377">
        <f t="shared" si="44"/>
        <v>0</v>
      </c>
      <c r="AF377">
        <f t="shared" si="41"/>
        <v>0</v>
      </c>
    </row>
    <row r="378" spans="29:32" x14ac:dyDescent="0.2">
      <c r="AC378" s="3"/>
      <c r="AD378" s="4">
        <f t="shared" si="42"/>
        <v>39395</v>
      </c>
      <c r="AE378">
        <f t="shared" si="44"/>
        <v>0</v>
      </c>
      <c r="AF378">
        <f t="shared" si="41"/>
        <v>0</v>
      </c>
    </row>
    <row r="379" spans="29:32" x14ac:dyDescent="0.2">
      <c r="AC379" s="3"/>
      <c r="AD379" s="4">
        <f t="shared" si="42"/>
        <v>39396</v>
      </c>
      <c r="AE379">
        <f t="shared" si="44"/>
        <v>0</v>
      </c>
      <c r="AF379">
        <f t="shared" si="41"/>
        <v>0</v>
      </c>
    </row>
    <row r="380" spans="29:32" x14ac:dyDescent="0.2">
      <c r="AC380" s="3"/>
      <c r="AD380" s="4">
        <f t="shared" si="42"/>
        <v>39397</v>
      </c>
      <c r="AE380">
        <f t="shared" si="44"/>
        <v>0</v>
      </c>
      <c r="AF380">
        <f t="shared" si="41"/>
        <v>0</v>
      </c>
    </row>
    <row r="381" spans="29:32" x14ac:dyDescent="0.2">
      <c r="AC381" s="3"/>
      <c r="AD381" s="4">
        <f t="shared" si="42"/>
        <v>39398</v>
      </c>
      <c r="AE381">
        <f t="shared" si="44"/>
        <v>0</v>
      </c>
      <c r="AF381">
        <f t="shared" si="41"/>
        <v>0</v>
      </c>
    </row>
    <row r="382" spans="29:32" x14ac:dyDescent="0.2">
      <c r="AC382" s="3"/>
      <c r="AD382" s="4">
        <f t="shared" si="42"/>
        <v>39399</v>
      </c>
      <c r="AE382">
        <f t="shared" si="44"/>
        <v>0</v>
      </c>
      <c r="AF382">
        <f t="shared" si="41"/>
        <v>0</v>
      </c>
    </row>
    <row r="383" spans="29:32" x14ac:dyDescent="0.2">
      <c r="AC383" s="3"/>
      <c r="AD383" s="4">
        <f t="shared" si="42"/>
        <v>39400</v>
      </c>
      <c r="AE383">
        <f t="shared" si="44"/>
        <v>0</v>
      </c>
      <c r="AF383">
        <f t="shared" si="41"/>
        <v>0</v>
      </c>
    </row>
    <row r="384" spans="29:32" x14ac:dyDescent="0.2">
      <c r="AC384" s="3"/>
      <c r="AD384" s="4">
        <f t="shared" si="42"/>
        <v>39401</v>
      </c>
      <c r="AE384">
        <f t="shared" si="44"/>
        <v>0</v>
      </c>
      <c r="AF384">
        <f t="shared" si="41"/>
        <v>0</v>
      </c>
    </row>
    <row r="385" spans="29:32" x14ac:dyDescent="0.2">
      <c r="AC385" s="3"/>
      <c r="AD385" s="4">
        <f t="shared" si="42"/>
        <v>39402</v>
      </c>
      <c r="AE385">
        <f t="shared" si="44"/>
        <v>0</v>
      </c>
      <c r="AF385">
        <f t="shared" si="41"/>
        <v>0</v>
      </c>
    </row>
    <row r="386" spans="29:32" x14ac:dyDescent="0.2">
      <c r="AD386" s="4">
        <f t="shared" si="42"/>
        <v>39403</v>
      </c>
      <c r="AE386">
        <f t="shared" si="44"/>
        <v>0</v>
      </c>
      <c r="AF386">
        <f t="shared" ref="AF386:AF430" si="45">IF(COUNT(AD386:AE386)=2,0,-AC$49/500)</f>
        <v>0</v>
      </c>
    </row>
    <row r="387" spans="29:32" x14ac:dyDescent="0.2">
      <c r="AD387" s="4">
        <f t="shared" ref="AD387:AD430" si="46">AD386+1</f>
        <v>39404</v>
      </c>
      <c r="AE387">
        <f t="shared" si="44"/>
        <v>0</v>
      </c>
      <c r="AF387">
        <f t="shared" si="45"/>
        <v>0</v>
      </c>
    </row>
    <row r="388" spans="29:32" x14ac:dyDescent="0.2">
      <c r="AD388" s="4">
        <f t="shared" si="46"/>
        <v>39405</v>
      </c>
      <c r="AE388">
        <f t="shared" si="44"/>
        <v>0</v>
      </c>
      <c r="AF388">
        <f t="shared" si="45"/>
        <v>0</v>
      </c>
    </row>
    <row r="389" spans="29:32" x14ac:dyDescent="0.2">
      <c r="AD389" s="4">
        <f t="shared" si="46"/>
        <v>39406</v>
      </c>
      <c r="AE389">
        <f t="shared" si="44"/>
        <v>0</v>
      </c>
      <c r="AF389">
        <f t="shared" si="45"/>
        <v>0</v>
      </c>
    </row>
    <row r="390" spans="29:32" x14ac:dyDescent="0.2">
      <c r="AD390" s="4">
        <f t="shared" si="46"/>
        <v>39407</v>
      </c>
      <c r="AE390">
        <f t="shared" si="44"/>
        <v>0</v>
      </c>
      <c r="AF390">
        <f t="shared" si="45"/>
        <v>0</v>
      </c>
    </row>
    <row r="391" spans="29:32" x14ac:dyDescent="0.2">
      <c r="AD391" s="4">
        <f t="shared" si="46"/>
        <v>39408</v>
      </c>
      <c r="AE391">
        <f t="shared" si="44"/>
        <v>0</v>
      </c>
      <c r="AF391">
        <f t="shared" si="45"/>
        <v>0</v>
      </c>
    </row>
    <row r="392" spans="29:32" x14ac:dyDescent="0.2">
      <c r="AD392" s="4">
        <f t="shared" si="46"/>
        <v>39409</v>
      </c>
      <c r="AE392">
        <f t="shared" si="44"/>
        <v>0</v>
      </c>
      <c r="AF392">
        <f t="shared" si="45"/>
        <v>0</v>
      </c>
    </row>
    <row r="393" spans="29:32" x14ac:dyDescent="0.2">
      <c r="AD393" s="4">
        <f t="shared" si="46"/>
        <v>39410</v>
      </c>
      <c r="AE393">
        <f t="shared" si="44"/>
        <v>0</v>
      </c>
      <c r="AF393">
        <f t="shared" si="45"/>
        <v>0</v>
      </c>
    </row>
    <row r="394" spans="29:32" x14ac:dyDescent="0.2">
      <c r="AD394" s="4">
        <f t="shared" si="46"/>
        <v>39411</v>
      </c>
      <c r="AE394">
        <f t="shared" si="44"/>
        <v>0</v>
      </c>
      <c r="AF394">
        <f t="shared" si="45"/>
        <v>0</v>
      </c>
    </row>
    <row r="395" spans="29:32" x14ac:dyDescent="0.2">
      <c r="AD395" s="4">
        <f t="shared" si="46"/>
        <v>39412</v>
      </c>
      <c r="AE395">
        <f t="shared" si="44"/>
        <v>0</v>
      </c>
      <c r="AF395">
        <f t="shared" si="45"/>
        <v>0</v>
      </c>
    </row>
    <row r="396" spans="29:32" x14ac:dyDescent="0.2">
      <c r="AD396" s="4">
        <f t="shared" si="46"/>
        <v>39413</v>
      </c>
      <c r="AE396">
        <f t="shared" si="44"/>
        <v>0</v>
      </c>
      <c r="AF396">
        <f t="shared" si="45"/>
        <v>0</v>
      </c>
    </row>
    <row r="397" spans="29:32" x14ac:dyDescent="0.2">
      <c r="AD397" s="4">
        <f t="shared" si="46"/>
        <v>39414</v>
      </c>
      <c r="AE397">
        <f t="shared" si="44"/>
        <v>0</v>
      </c>
      <c r="AF397">
        <f t="shared" si="45"/>
        <v>0</v>
      </c>
    </row>
    <row r="398" spans="29:32" x14ac:dyDescent="0.2">
      <c r="AD398" s="4">
        <f t="shared" si="46"/>
        <v>39415</v>
      </c>
      <c r="AE398">
        <f t="shared" si="44"/>
        <v>0</v>
      </c>
      <c r="AF398">
        <f t="shared" si="45"/>
        <v>0</v>
      </c>
    </row>
    <row r="399" spans="29:32" x14ac:dyDescent="0.2">
      <c r="AD399" s="4">
        <f t="shared" si="46"/>
        <v>39416</v>
      </c>
      <c r="AE399" t="str">
        <f t="shared" si="44"/>
        <v>tad</v>
      </c>
      <c r="AF399" t="e">
        <f t="shared" si="45"/>
        <v>#NUM!</v>
      </c>
    </row>
    <row r="400" spans="29:32" x14ac:dyDescent="0.2">
      <c r="AD400" s="4">
        <f t="shared" si="46"/>
        <v>39417</v>
      </c>
      <c r="AE400">
        <f t="shared" ref="AE400:AE430" si="47">IF(AA17="tad","tad",AA17)</f>
        <v>0</v>
      </c>
      <c r="AF400">
        <f t="shared" si="45"/>
        <v>0</v>
      </c>
    </row>
    <row r="401" spans="30:32" x14ac:dyDescent="0.2">
      <c r="AD401" s="4">
        <f t="shared" si="46"/>
        <v>39418</v>
      </c>
      <c r="AE401">
        <f t="shared" si="47"/>
        <v>0</v>
      </c>
      <c r="AF401">
        <f t="shared" si="45"/>
        <v>0</v>
      </c>
    </row>
    <row r="402" spans="30:32" x14ac:dyDescent="0.2">
      <c r="AD402" s="4">
        <f t="shared" si="46"/>
        <v>39419</v>
      </c>
      <c r="AE402">
        <f t="shared" si="47"/>
        <v>0</v>
      </c>
      <c r="AF402">
        <f t="shared" si="45"/>
        <v>0</v>
      </c>
    </row>
    <row r="403" spans="30:32" x14ac:dyDescent="0.2">
      <c r="AD403" s="4">
        <f t="shared" si="46"/>
        <v>39420</v>
      </c>
      <c r="AE403">
        <f t="shared" si="47"/>
        <v>0</v>
      </c>
      <c r="AF403">
        <f t="shared" si="45"/>
        <v>0</v>
      </c>
    </row>
    <row r="404" spans="30:32" x14ac:dyDescent="0.2">
      <c r="AD404" s="4">
        <f t="shared" si="46"/>
        <v>39421</v>
      </c>
      <c r="AE404">
        <f t="shared" si="47"/>
        <v>0</v>
      </c>
      <c r="AF404">
        <f t="shared" si="45"/>
        <v>0</v>
      </c>
    </row>
    <row r="405" spans="30:32" x14ac:dyDescent="0.2">
      <c r="AD405" s="4">
        <f t="shared" si="46"/>
        <v>39422</v>
      </c>
      <c r="AE405">
        <f t="shared" si="47"/>
        <v>0</v>
      </c>
      <c r="AF405">
        <f t="shared" si="45"/>
        <v>0</v>
      </c>
    </row>
    <row r="406" spans="30:32" x14ac:dyDescent="0.2">
      <c r="AD406" s="4">
        <f t="shared" si="46"/>
        <v>39423</v>
      </c>
      <c r="AE406">
        <f t="shared" si="47"/>
        <v>0</v>
      </c>
      <c r="AF406">
        <f t="shared" si="45"/>
        <v>0</v>
      </c>
    </row>
    <row r="407" spans="30:32" x14ac:dyDescent="0.2">
      <c r="AD407" s="4">
        <f t="shared" si="46"/>
        <v>39424</v>
      </c>
      <c r="AE407">
        <f t="shared" si="47"/>
        <v>0</v>
      </c>
      <c r="AF407">
        <f t="shared" si="45"/>
        <v>0</v>
      </c>
    </row>
    <row r="408" spans="30:32" x14ac:dyDescent="0.2">
      <c r="AD408" s="4">
        <f t="shared" si="46"/>
        <v>39425</v>
      </c>
      <c r="AE408">
        <f t="shared" si="47"/>
        <v>0</v>
      </c>
      <c r="AF408">
        <f t="shared" si="45"/>
        <v>0</v>
      </c>
    </row>
    <row r="409" spans="30:32" x14ac:dyDescent="0.2">
      <c r="AD409" s="4">
        <f t="shared" si="46"/>
        <v>39426</v>
      </c>
      <c r="AE409">
        <f t="shared" si="47"/>
        <v>0</v>
      </c>
      <c r="AF409">
        <f t="shared" si="45"/>
        <v>0</v>
      </c>
    </row>
    <row r="410" spans="30:32" x14ac:dyDescent="0.2">
      <c r="AD410" s="4">
        <f t="shared" si="46"/>
        <v>39427</v>
      </c>
      <c r="AE410">
        <f t="shared" si="47"/>
        <v>0</v>
      </c>
      <c r="AF410">
        <f t="shared" si="45"/>
        <v>0</v>
      </c>
    </row>
    <row r="411" spans="30:32" x14ac:dyDescent="0.2">
      <c r="AD411" s="4">
        <f t="shared" si="46"/>
        <v>39428</v>
      </c>
      <c r="AE411">
        <f t="shared" si="47"/>
        <v>0</v>
      </c>
      <c r="AF411">
        <f t="shared" si="45"/>
        <v>0</v>
      </c>
    </row>
    <row r="412" spans="30:32" x14ac:dyDescent="0.2">
      <c r="AD412" s="4">
        <f t="shared" si="46"/>
        <v>39429</v>
      </c>
      <c r="AE412">
        <f t="shared" si="47"/>
        <v>0</v>
      </c>
      <c r="AF412">
        <f t="shared" si="45"/>
        <v>0</v>
      </c>
    </row>
    <row r="413" spans="30:32" x14ac:dyDescent="0.2">
      <c r="AD413" s="4">
        <f t="shared" si="46"/>
        <v>39430</v>
      </c>
      <c r="AE413">
        <f t="shared" si="47"/>
        <v>0</v>
      </c>
      <c r="AF413">
        <f t="shared" si="45"/>
        <v>0</v>
      </c>
    </row>
    <row r="414" spans="30:32" x14ac:dyDescent="0.2">
      <c r="AD414" s="4">
        <f t="shared" si="46"/>
        <v>39431</v>
      </c>
      <c r="AE414">
        <f t="shared" si="47"/>
        <v>0</v>
      </c>
      <c r="AF414">
        <f t="shared" si="45"/>
        <v>0</v>
      </c>
    </row>
    <row r="415" spans="30:32" x14ac:dyDescent="0.2">
      <c r="AD415" s="4">
        <f t="shared" si="46"/>
        <v>39432</v>
      </c>
      <c r="AE415">
        <f t="shared" si="47"/>
        <v>0</v>
      </c>
      <c r="AF415">
        <f t="shared" si="45"/>
        <v>0</v>
      </c>
    </row>
    <row r="416" spans="30:32" x14ac:dyDescent="0.2">
      <c r="AD416" s="4">
        <f t="shared" si="46"/>
        <v>39433</v>
      </c>
      <c r="AE416">
        <f t="shared" si="47"/>
        <v>0</v>
      </c>
      <c r="AF416">
        <f t="shared" si="45"/>
        <v>0</v>
      </c>
    </row>
    <row r="417" spans="30:32" x14ac:dyDescent="0.2">
      <c r="AD417" s="4">
        <f t="shared" si="46"/>
        <v>39434</v>
      </c>
      <c r="AE417">
        <f t="shared" si="47"/>
        <v>0</v>
      </c>
      <c r="AF417">
        <f t="shared" si="45"/>
        <v>0</v>
      </c>
    </row>
    <row r="418" spans="30:32" x14ac:dyDescent="0.2">
      <c r="AD418" s="4">
        <f t="shared" si="46"/>
        <v>39435</v>
      </c>
      <c r="AE418">
        <f t="shared" si="47"/>
        <v>0</v>
      </c>
      <c r="AF418">
        <f t="shared" si="45"/>
        <v>0</v>
      </c>
    </row>
    <row r="419" spans="30:32" x14ac:dyDescent="0.2">
      <c r="AD419" s="4">
        <f t="shared" si="46"/>
        <v>39436</v>
      </c>
      <c r="AE419">
        <f t="shared" si="47"/>
        <v>0</v>
      </c>
      <c r="AF419">
        <f t="shared" si="45"/>
        <v>0</v>
      </c>
    </row>
    <row r="420" spans="30:32" x14ac:dyDescent="0.2">
      <c r="AD420" s="4">
        <f t="shared" si="46"/>
        <v>39437</v>
      </c>
      <c r="AE420">
        <f t="shared" si="47"/>
        <v>0</v>
      </c>
      <c r="AF420">
        <f t="shared" si="45"/>
        <v>0</v>
      </c>
    </row>
    <row r="421" spans="30:32" x14ac:dyDescent="0.2">
      <c r="AD421" s="4">
        <f t="shared" si="46"/>
        <v>39438</v>
      </c>
      <c r="AE421">
        <f t="shared" si="47"/>
        <v>0</v>
      </c>
      <c r="AF421">
        <f t="shared" si="45"/>
        <v>0</v>
      </c>
    </row>
    <row r="422" spans="30:32" x14ac:dyDescent="0.2">
      <c r="AD422" s="4">
        <f t="shared" si="46"/>
        <v>39439</v>
      </c>
      <c r="AE422">
        <f t="shared" si="47"/>
        <v>0</v>
      </c>
      <c r="AF422">
        <f t="shared" si="45"/>
        <v>0</v>
      </c>
    </row>
    <row r="423" spans="30:32" x14ac:dyDescent="0.2">
      <c r="AD423" s="4">
        <f t="shared" si="46"/>
        <v>39440</v>
      </c>
      <c r="AE423" t="e">
        <f t="shared" si="47"/>
        <v>#NUM!</v>
      </c>
      <c r="AF423" t="e">
        <f t="shared" si="45"/>
        <v>#NUM!</v>
      </c>
    </row>
    <row r="424" spans="30:32" x14ac:dyDescent="0.2">
      <c r="AD424" s="4">
        <f t="shared" si="46"/>
        <v>39441</v>
      </c>
      <c r="AE424" t="e">
        <f t="shared" si="47"/>
        <v>#NUM!</v>
      </c>
      <c r="AF424" t="e">
        <f t="shared" si="45"/>
        <v>#NUM!</v>
      </c>
    </row>
    <row r="425" spans="30:32" x14ac:dyDescent="0.2">
      <c r="AD425" s="4">
        <f t="shared" si="46"/>
        <v>39442</v>
      </c>
      <c r="AE425" t="e">
        <f t="shared" si="47"/>
        <v>#NUM!</v>
      </c>
      <c r="AF425" t="e">
        <f t="shared" si="45"/>
        <v>#NUM!</v>
      </c>
    </row>
    <row r="426" spans="30:32" x14ac:dyDescent="0.2">
      <c r="AD426" s="4">
        <f t="shared" si="46"/>
        <v>39443</v>
      </c>
      <c r="AE426">
        <f t="shared" si="47"/>
        <v>0</v>
      </c>
      <c r="AF426">
        <f t="shared" si="45"/>
        <v>0</v>
      </c>
    </row>
    <row r="427" spans="30:32" x14ac:dyDescent="0.2">
      <c r="AD427" s="4">
        <f t="shared" si="46"/>
        <v>39444</v>
      </c>
      <c r="AE427">
        <f t="shared" si="47"/>
        <v>0</v>
      </c>
      <c r="AF427">
        <f t="shared" si="45"/>
        <v>0</v>
      </c>
    </row>
    <row r="428" spans="30:32" x14ac:dyDescent="0.2">
      <c r="AD428" s="4">
        <f t="shared" si="46"/>
        <v>39445</v>
      </c>
      <c r="AE428">
        <f t="shared" si="47"/>
        <v>0</v>
      </c>
      <c r="AF428">
        <f t="shared" si="45"/>
        <v>0</v>
      </c>
    </row>
    <row r="429" spans="30:32" x14ac:dyDescent="0.2">
      <c r="AD429" s="4">
        <f t="shared" si="46"/>
        <v>39446</v>
      </c>
      <c r="AE429">
        <f t="shared" si="47"/>
        <v>0</v>
      </c>
      <c r="AF429">
        <f t="shared" si="45"/>
        <v>0</v>
      </c>
    </row>
    <row r="430" spans="30:32" x14ac:dyDescent="0.2">
      <c r="AD430" s="4">
        <f t="shared" si="46"/>
        <v>39447</v>
      </c>
      <c r="AE430">
        <f t="shared" si="47"/>
        <v>0</v>
      </c>
      <c r="AF430">
        <f t="shared" si="45"/>
        <v>0</v>
      </c>
    </row>
  </sheetData>
  <mergeCells count="4">
    <mergeCell ref="O6:AA6"/>
    <mergeCell ref="A6:M6"/>
    <mergeCell ref="B11:C11"/>
    <mergeCell ref="B10:C10"/>
  </mergeCells>
  <phoneticPr fontId="0" type="noConversion"/>
  <printOptions headings="1"/>
  <pageMargins left="0.94488188976377963" right="0.15748031496062992" top="0.78740157480314965" bottom="0.78740157480314965" header="0.51181102362204722" footer="0.31496062992125984"/>
  <pageSetup paperSize="9" orientation="portrait" r:id="rId1"/>
  <headerFooter alignWithMargins="0">
    <oddFooter>&amp;L&amp;8&amp;F\&amp;A ;&amp;D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30"/>
  <sheetViews>
    <sheetView tabSelected="1" workbookViewId="0">
      <selection activeCell="N15" sqref="N15"/>
    </sheetView>
  </sheetViews>
  <sheetFormatPr defaultRowHeight="12.75" x14ac:dyDescent="0.2"/>
  <cols>
    <col min="1" max="1" width="10.7109375" customWidth="1"/>
    <col min="2" max="13" width="5.7109375" customWidth="1"/>
    <col min="15" max="15" width="13.7109375" customWidth="1"/>
    <col min="16" max="27" width="7.7109375" customWidth="1"/>
    <col min="28" max="28" width="6.7109375" customWidth="1"/>
  </cols>
  <sheetData>
    <row r="1" spans="1:28" x14ac:dyDescent="0.2">
      <c r="A1" s="13" t="s">
        <v>27</v>
      </c>
      <c r="O1" s="13" t="s">
        <v>27</v>
      </c>
    </row>
    <row r="2" spans="1:28" x14ac:dyDescent="0.2">
      <c r="A2" s="13"/>
      <c r="B2" t="s">
        <v>37</v>
      </c>
      <c r="L2">
        <v>5</v>
      </c>
      <c r="M2" t="s">
        <v>28</v>
      </c>
      <c r="O2" s="13"/>
      <c r="P2" t="s">
        <v>37</v>
      </c>
      <c r="Z2">
        <v>5</v>
      </c>
      <c r="AA2" t="s">
        <v>28</v>
      </c>
    </row>
    <row r="3" spans="1:28" x14ac:dyDescent="0.2">
      <c r="A3" s="13"/>
      <c r="B3" t="s">
        <v>31</v>
      </c>
      <c r="O3" s="13"/>
      <c r="P3" t="s">
        <v>31</v>
      </c>
    </row>
    <row r="4" spans="1:28" ht="15.75" x14ac:dyDescent="0.25">
      <c r="B4" s="5"/>
      <c r="P4" s="5"/>
    </row>
    <row r="6" spans="1:28" ht="18.75" x14ac:dyDescent="0.25">
      <c r="A6" s="255" t="s">
        <v>101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O6" s="254" t="s">
        <v>102</v>
      </c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</row>
    <row r="7" spans="1:28" ht="15.75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</row>
    <row r="8" spans="1:28" x14ac:dyDescent="0.2">
      <c r="A8" s="25" t="s">
        <v>87</v>
      </c>
      <c r="B8" s="222" t="s">
        <v>107</v>
      </c>
      <c r="C8" s="26"/>
      <c r="D8" s="25" t="s">
        <v>40</v>
      </c>
      <c r="E8" s="222" t="s">
        <v>108</v>
      </c>
      <c r="F8" s="11"/>
      <c r="O8" s="39" t="s">
        <v>87</v>
      </c>
      <c r="P8" s="39" t="str">
        <f>IF(B8="","",B8)</f>
        <v>Rogodono</v>
      </c>
      <c r="Q8" s="96"/>
      <c r="R8" s="39" t="s">
        <v>40</v>
      </c>
      <c r="S8" s="39" t="str">
        <f>IF(E8="","",E8)</f>
        <v>Jatinegara</v>
      </c>
      <c r="T8" s="96"/>
      <c r="U8" s="42"/>
      <c r="V8" s="43"/>
      <c r="W8" s="115" t="s">
        <v>96</v>
      </c>
      <c r="X8" s="139"/>
      <c r="Y8" s="139"/>
      <c r="Z8" s="140"/>
      <c r="AA8" s="141"/>
      <c r="AB8" s="145"/>
    </row>
    <row r="9" spans="1:28" ht="16.5" x14ac:dyDescent="0.25">
      <c r="A9" s="27" t="s">
        <v>41</v>
      </c>
      <c r="C9" s="29"/>
      <c r="D9" s="122" t="s">
        <v>81</v>
      </c>
      <c r="E9" s="204"/>
      <c r="F9" s="10" t="s">
        <v>90</v>
      </c>
      <c r="O9" s="41" t="s">
        <v>41</v>
      </c>
      <c r="P9" s="41">
        <f>IF(B11="","",B11)</f>
        <v>109.49151999999999</v>
      </c>
      <c r="Q9" s="100"/>
      <c r="R9" s="67" t="s">
        <v>81</v>
      </c>
      <c r="S9" s="46" t="str">
        <f>IF(E9="","",E9)</f>
        <v/>
      </c>
      <c r="T9" s="97" t="s">
        <v>93</v>
      </c>
      <c r="U9" s="42"/>
      <c r="V9" s="43"/>
      <c r="W9" s="152" t="s">
        <v>99</v>
      </c>
      <c r="X9" s="146" t="str">
        <f>+F11&amp;" m , Q ="</f>
        <v xml:space="preserve"> m , Q =</v>
      </c>
      <c r="Y9" s="146" t="str">
        <f>+H11 &amp;" ( H -"</f>
        <v xml:space="preserve"> ( H -</v>
      </c>
      <c r="Z9" s="147" t="str">
        <f>+J11 &amp; " ) ^"</f>
        <v xml:space="preserve"> ) ^</v>
      </c>
      <c r="AA9" s="148">
        <f>+L11</f>
        <v>0</v>
      </c>
    </row>
    <row r="10" spans="1:28" x14ac:dyDescent="0.2">
      <c r="A10" s="27" t="s">
        <v>88</v>
      </c>
      <c r="B10" s="258" t="s">
        <v>109</v>
      </c>
      <c r="C10" s="257"/>
      <c r="D10" s="119" t="s">
        <v>96</v>
      </c>
      <c r="E10" s="123"/>
      <c r="F10" s="123"/>
      <c r="G10" s="124"/>
      <c r="H10" s="125"/>
      <c r="I10" s="125"/>
      <c r="J10" s="193"/>
      <c r="K10" s="193"/>
      <c r="L10" s="194"/>
      <c r="M10" s="118"/>
      <c r="O10" s="41" t="s">
        <v>88</v>
      </c>
      <c r="P10" s="41" t="str">
        <f>IF(B10="","",B10)</f>
        <v>-7,64158</v>
      </c>
      <c r="Q10" s="100"/>
      <c r="W10" s="153"/>
      <c r="X10" s="149" t="str">
        <f>+F12&amp;" m , Q ="</f>
        <v xml:space="preserve"> m , Q =</v>
      </c>
      <c r="Y10" s="149" t="str">
        <f>+H12 &amp;" ( H -"</f>
        <v xml:space="preserve"> ( H -</v>
      </c>
      <c r="Z10" s="150" t="str">
        <f>+J12 &amp; " ) ^"</f>
        <v xml:space="preserve"> ) ^</v>
      </c>
      <c r="AA10" s="151">
        <f>+L12</f>
        <v>0</v>
      </c>
    </row>
    <row r="11" spans="1:28" ht="15.75" x14ac:dyDescent="0.25">
      <c r="A11" s="30" t="s">
        <v>89</v>
      </c>
      <c r="B11" s="256">
        <v>109.49151999999999</v>
      </c>
      <c r="C11" s="257"/>
      <c r="D11" s="27"/>
      <c r="E11" s="126" t="s">
        <v>106</v>
      </c>
      <c r="F11" s="205"/>
      <c r="G11" s="126" t="s">
        <v>100</v>
      </c>
      <c r="H11" s="205"/>
      <c r="I11" s="127" t="s">
        <v>97</v>
      </c>
      <c r="J11" s="205"/>
      <c r="K11" s="127" t="s">
        <v>98</v>
      </c>
      <c r="L11" s="206"/>
      <c r="M11" s="15"/>
      <c r="O11" s="46" t="s">
        <v>89</v>
      </c>
      <c r="P11" s="46">
        <f>B11</f>
        <v>109.49151999999999</v>
      </c>
      <c r="Q11" s="97"/>
      <c r="X11" s="43"/>
      <c r="Y11" s="43"/>
      <c r="Z11" s="43"/>
      <c r="AA11" s="45"/>
    </row>
    <row r="12" spans="1:28" ht="15.75" x14ac:dyDescent="0.25">
      <c r="A12" s="24"/>
      <c r="B12" s="24"/>
      <c r="C12" s="24"/>
      <c r="D12" s="30"/>
      <c r="E12" s="128" t="s">
        <v>99</v>
      </c>
      <c r="F12" s="207"/>
      <c r="G12" s="128" t="s">
        <v>100</v>
      </c>
      <c r="H12" s="207"/>
      <c r="I12" s="129" t="s">
        <v>97</v>
      </c>
      <c r="J12" s="207"/>
      <c r="K12" s="129" t="s">
        <v>98</v>
      </c>
      <c r="L12" s="208"/>
      <c r="M12" s="24"/>
      <c r="O12" s="45"/>
      <c r="P12" s="45"/>
      <c r="Q12" s="45"/>
      <c r="X12" s="43"/>
      <c r="Y12" s="43"/>
      <c r="Z12" s="43"/>
      <c r="AA12" s="45"/>
    </row>
    <row r="13" spans="1:28" x14ac:dyDescent="0.2">
      <c r="O13" s="98" t="s">
        <v>26</v>
      </c>
      <c r="P13" s="130">
        <f>+B14</f>
        <v>2016</v>
      </c>
      <c r="Q13" s="144"/>
      <c r="R13" s="43"/>
      <c r="S13" s="43"/>
      <c r="T13" s="43"/>
      <c r="U13" s="43"/>
      <c r="V13" s="43"/>
      <c r="W13" s="43"/>
      <c r="X13" s="43"/>
      <c r="Y13" s="43"/>
      <c r="Z13" s="43"/>
      <c r="AA13" s="43"/>
    </row>
    <row r="14" spans="1:28" ht="15.75" x14ac:dyDescent="0.25">
      <c r="A14" s="6" t="s">
        <v>26</v>
      </c>
      <c r="B14" s="223">
        <v>2016</v>
      </c>
      <c r="C14" s="5"/>
      <c r="O14" s="98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</row>
    <row r="15" spans="1:28" x14ac:dyDescent="0.2">
      <c r="A15" s="6"/>
      <c r="O15" s="131" t="s">
        <v>20</v>
      </c>
      <c r="P15" s="49" t="s">
        <v>0</v>
      </c>
      <c r="Q15" s="49" t="s">
        <v>1</v>
      </c>
      <c r="R15" s="49" t="s">
        <v>2</v>
      </c>
      <c r="S15" s="49" t="s">
        <v>3</v>
      </c>
      <c r="T15" s="49" t="s">
        <v>21</v>
      </c>
      <c r="U15" s="49" t="s">
        <v>5</v>
      </c>
      <c r="V15" s="49" t="s">
        <v>6</v>
      </c>
      <c r="W15" s="49" t="s">
        <v>22</v>
      </c>
      <c r="X15" s="49" t="s">
        <v>8</v>
      </c>
      <c r="Y15" s="49" t="s">
        <v>23</v>
      </c>
      <c r="Z15" s="49" t="s">
        <v>24</v>
      </c>
      <c r="AA15" s="90" t="s">
        <v>25</v>
      </c>
      <c r="AB15" s="1"/>
    </row>
    <row r="16" spans="1:28" x14ac:dyDescent="0.2">
      <c r="A16" s="91" t="s">
        <v>20</v>
      </c>
      <c r="B16" s="22" t="s">
        <v>0</v>
      </c>
      <c r="C16" s="22" t="s">
        <v>1</v>
      </c>
      <c r="D16" s="22" t="s">
        <v>2</v>
      </c>
      <c r="E16" s="22" t="s">
        <v>3</v>
      </c>
      <c r="F16" s="22" t="s">
        <v>21</v>
      </c>
      <c r="G16" s="22" t="s">
        <v>5</v>
      </c>
      <c r="H16" s="22" t="s">
        <v>6</v>
      </c>
      <c r="I16" s="22" t="s">
        <v>22</v>
      </c>
      <c r="J16" s="22" t="s">
        <v>8</v>
      </c>
      <c r="K16" s="22" t="s">
        <v>23</v>
      </c>
      <c r="L16" s="22" t="s">
        <v>24</v>
      </c>
      <c r="M16" s="21" t="s">
        <v>25</v>
      </c>
      <c r="O16" s="132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97"/>
    </row>
    <row r="17" spans="1:33" x14ac:dyDescent="0.2">
      <c r="A17" s="9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6"/>
      <c r="O17" s="133">
        <v>1</v>
      </c>
      <c r="P17" s="154">
        <f t="shared" ref="P17:AA44" si="0">IF(B18="tad","tad",IF(B18&lt;$F$11,$H$11*(B18-$J$11)^$L$11,$H$12*(B18-$J$12)^$L$12))</f>
        <v>0</v>
      </c>
      <c r="Q17" s="155">
        <f t="shared" si="0"/>
        <v>0</v>
      </c>
      <c r="R17" s="155">
        <f t="shared" si="0"/>
        <v>0</v>
      </c>
      <c r="S17" s="155">
        <f t="shared" si="0"/>
        <v>0</v>
      </c>
      <c r="T17" s="155">
        <f t="shared" si="0"/>
        <v>0</v>
      </c>
      <c r="U17" s="155">
        <f t="shared" si="0"/>
        <v>0</v>
      </c>
      <c r="V17" s="155">
        <f t="shared" si="0"/>
        <v>0</v>
      </c>
      <c r="W17" s="155">
        <f t="shared" si="0"/>
        <v>0</v>
      </c>
      <c r="X17" s="155">
        <f t="shared" si="0"/>
        <v>0</v>
      </c>
      <c r="Y17" s="155">
        <f t="shared" si="0"/>
        <v>0</v>
      </c>
      <c r="Z17" s="155">
        <f t="shared" si="0"/>
        <v>0</v>
      </c>
      <c r="AA17" s="156">
        <f t="shared" si="0"/>
        <v>0</v>
      </c>
      <c r="AC17" s="3"/>
      <c r="AG17" s="7"/>
    </row>
    <row r="18" spans="1:33" ht="15" customHeight="1" x14ac:dyDescent="0.2">
      <c r="A18" s="93">
        <v>1</v>
      </c>
      <c r="B18" s="288">
        <v>1.5599999999999998</v>
      </c>
      <c r="C18" s="289">
        <v>1.0266666666666664</v>
      </c>
      <c r="D18" s="289">
        <v>0.77333333333333332</v>
      </c>
      <c r="E18" s="289">
        <v>0.79583333333333373</v>
      </c>
      <c r="F18" s="289">
        <v>1.2491666666666668</v>
      </c>
      <c r="G18" s="289">
        <v>1.0574999999999999</v>
      </c>
      <c r="H18" s="289">
        <v>0.59416666666666662</v>
      </c>
      <c r="I18" s="289">
        <v>0.7849999999999997</v>
      </c>
      <c r="J18" s="289">
        <v>0.56333333333333357</v>
      </c>
      <c r="K18" s="289">
        <v>0.90750000000000008</v>
      </c>
      <c r="L18" s="289">
        <v>1.5683333333333331</v>
      </c>
      <c r="M18" s="290">
        <v>2.0825</v>
      </c>
      <c r="O18" s="133">
        <v>2</v>
      </c>
      <c r="P18" s="157">
        <f t="shared" si="0"/>
        <v>0</v>
      </c>
      <c r="Q18" s="158">
        <f t="shared" si="0"/>
        <v>0</v>
      </c>
      <c r="R18" s="158">
        <f t="shared" si="0"/>
        <v>0</v>
      </c>
      <c r="S18" s="158">
        <f t="shared" si="0"/>
        <v>0</v>
      </c>
      <c r="T18" s="158">
        <f t="shared" si="0"/>
        <v>0</v>
      </c>
      <c r="U18" s="158">
        <f t="shared" si="0"/>
        <v>0</v>
      </c>
      <c r="V18" s="158">
        <f t="shared" si="0"/>
        <v>0</v>
      </c>
      <c r="W18" s="158">
        <f t="shared" si="0"/>
        <v>0</v>
      </c>
      <c r="X18" s="158">
        <f t="shared" si="0"/>
        <v>0</v>
      </c>
      <c r="Y18" s="158">
        <f t="shared" si="0"/>
        <v>0</v>
      </c>
      <c r="Z18" s="158">
        <f t="shared" si="0"/>
        <v>0</v>
      </c>
      <c r="AA18" s="159">
        <f t="shared" si="0"/>
        <v>0</v>
      </c>
      <c r="AC18" s="3"/>
      <c r="AG18" s="7"/>
    </row>
    <row r="19" spans="1:33" ht="15" customHeight="1" x14ac:dyDescent="0.2">
      <c r="A19" s="93">
        <v>2</v>
      </c>
      <c r="B19" s="291">
        <v>1.5074999999999996</v>
      </c>
      <c r="C19" s="248">
        <v>1.2833333333333334</v>
      </c>
      <c r="D19" s="248">
        <v>0.73583333333333323</v>
      </c>
      <c r="E19" s="248">
        <v>0.79500000000000026</v>
      </c>
      <c r="F19" s="248">
        <v>1.2491666666666665</v>
      </c>
      <c r="G19" s="248">
        <v>1.0591666666666664</v>
      </c>
      <c r="H19" s="248">
        <v>1.0824999999999998</v>
      </c>
      <c r="I19" s="248">
        <v>0.7200000000000002</v>
      </c>
      <c r="J19" s="248">
        <v>0.58333333333333337</v>
      </c>
      <c r="K19" s="248">
        <v>0.96333333333333382</v>
      </c>
      <c r="L19" s="248">
        <v>2.5341666666666662</v>
      </c>
      <c r="M19" s="292">
        <v>2.2100000000000004</v>
      </c>
      <c r="O19" s="133">
        <v>3</v>
      </c>
      <c r="P19" s="157">
        <f t="shared" si="0"/>
        <v>0</v>
      </c>
      <c r="Q19" s="158">
        <f t="shared" si="0"/>
        <v>0</v>
      </c>
      <c r="R19" s="158">
        <f t="shared" si="0"/>
        <v>0</v>
      </c>
      <c r="S19" s="158">
        <f t="shared" si="0"/>
        <v>0</v>
      </c>
      <c r="T19" s="158">
        <f t="shared" si="0"/>
        <v>0</v>
      </c>
      <c r="U19" s="158">
        <f t="shared" si="0"/>
        <v>0</v>
      </c>
      <c r="V19" s="158">
        <f t="shared" si="0"/>
        <v>0</v>
      </c>
      <c r="W19" s="158">
        <f t="shared" si="0"/>
        <v>0</v>
      </c>
      <c r="X19" s="158">
        <f t="shared" si="0"/>
        <v>0</v>
      </c>
      <c r="Y19" s="158">
        <f t="shared" si="0"/>
        <v>0</v>
      </c>
      <c r="Z19" s="158">
        <f t="shared" si="0"/>
        <v>0</v>
      </c>
      <c r="AA19" s="159">
        <f t="shared" si="0"/>
        <v>0</v>
      </c>
      <c r="AC19" s="3"/>
      <c r="AG19" s="7"/>
    </row>
    <row r="20" spans="1:33" ht="15" customHeight="1" x14ac:dyDescent="0.2">
      <c r="A20" s="93">
        <v>3</v>
      </c>
      <c r="B20" s="291">
        <v>1.468333333333333</v>
      </c>
      <c r="C20" s="248">
        <v>1.1291666666666669</v>
      </c>
      <c r="D20" s="248">
        <v>0.69333333333333325</v>
      </c>
      <c r="E20" s="248">
        <v>1.0199999999999998</v>
      </c>
      <c r="F20" s="248">
        <v>1.5466666666666666</v>
      </c>
      <c r="G20" s="248">
        <v>1.1458333333333337</v>
      </c>
      <c r="H20" s="248">
        <v>0.74833333333333341</v>
      </c>
      <c r="I20" s="248">
        <v>0.70499999999999963</v>
      </c>
      <c r="J20" s="248">
        <v>0.57083333333333341</v>
      </c>
      <c r="K20" s="248">
        <v>1.1500000000000001</v>
      </c>
      <c r="L20" s="248">
        <v>1.780833333333333</v>
      </c>
      <c r="M20" s="292">
        <v>2.3216666666666668</v>
      </c>
      <c r="O20" s="133">
        <v>4</v>
      </c>
      <c r="P20" s="157">
        <f t="shared" si="0"/>
        <v>0</v>
      </c>
      <c r="Q20" s="158">
        <f t="shared" si="0"/>
        <v>0</v>
      </c>
      <c r="R20" s="158">
        <f t="shared" si="0"/>
        <v>0</v>
      </c>
      <c r="S20" s="158">
        <f t="shared" si="0"/>
        <v>0</v>
      </c>
      <c r="T20" s="158">
        <f t="shared" si="0"/>
        <v>0</v>
      </c>
      <c r="U20" s="158">
        <f t="shared" si="0"/>
        <v>0</v>
      </c>
      <c r="V20" s="158">
        <f t="shared" si="0"/>
        <v>0</v>
      </c>
      <c r="W20" s="158">
        <f t="shared" si="0"/>
        <v>0</v>
      </c>
      <c r="X20" s="158">
        <f t="shared" si="0"/>
        <v>0</v>
      </c>
      <c r="Y20" s="158">
        <f t="shared" si="0"/>
        <v>0</v>
      </c>
      <c r="Z20" s="158">
        <f t="shared" si="0"/>
        <v>0</v>
      </c>
      <c r="AA20" s="159">
        <f t="shared" si="0"/>
        <v>0</v>
      </c>
      <c r="AC20" s="3"/>
      <c r="AG20" s="7"/>
    </row>
    <row r="21" spans="1:33" ht="15" customHeight="1" x14ac:dyDescent="0.2">
      <c r="A21" s="93">
        <v>4</v>
      </c>
      <c r="B21" s="291">
        <v>1.4433333333333336</v>
      </c>
      <c r="C21" s="248">
        <v>0.86833333333333307</v>
      </c>
      <c r="D21" s="248">
        <v>0.70416666666666672</v>
      </c>
      <c r="E21" s="248">
        <v>0.85916666666666686</v>
      </c>
      <c r="F21" s="248">
        <v>1.6383333333333334</v>
      </c>
      <c r="G21" s="248">
        <v>1.1108333333333338</v>
      </c>
      <c r="H21" s="248">
        <v>0.70583333333333342</v>
      </c>
      <c r="I21" s="248">
        <v>0.66749999999999998</v>
      </c>
      <c r="J21" s="248">
        <v>0.56000000000000039</v>
      </c>
      <c r="K21" s="248">
        <v>0.918333333333333</v>
      </c>
      <c r="L21" s="248">
        <v>1.5866666666666667</v>
      </c>
      <c r="M21" s="292">
        <v>2.3958333333333335</v>
      </c>
      <c r="O21" s="133">
        <v>5</v>
      </c>
      <c r="P21" s="157">
        <f t="shared" si="0"/>
        <v>0</v>
      </c>
      <c r="Q21" s="158">
        <f t="shared" si="0"/>
        <v>0</v>
      </c>
      <c r="R21" s="158">
        <f t="shared" si="0"/>
        <v>0</v>
      </c>
      <c r="S21" s="158">
        <f t="shared" si="0"/>
        <v>0</v>
      </c>
      <c r="T21" s="158">
        <f t="shared" si="0"/>
        <v>0</v>
      </c>
      <c r="U21" s="158">
        <f t="shared" si="0"/>
        <v>0</v>
      </c>
      <c r="V21" s="158">
        <f t="shared" si="0"/>
        <v>0</v>
      </c>
      <c r="W21" s="158">
        <f t="shared" si="0"/>
        <v>0</v>
      </c>
      <c r="X21" s="158">
        <f t="shared" si="0"/>
        <v>0</v>
      </c>
      <c r="Y21" s="158">
        <f t="shared" si="0"/>
        <v>0</v>
      </c>
      <c r="Z21" s="158">
        <f t="shared" si="0"/>
        <v>0</v>
      </c>
      <c r="AA21" s="159">
        <f t="shared" si="0"/>
        <v>0</v>
      </c>
      <c r="AC21" s="3"/>
      <c r="AG21" s="8"/>
    </row>
    <row r="22" spans="1:33" ht="15" customHeight="1" x14ac:dyDescent="0.2">
      <c r="A22" s="93">
        <v>5</v>
      </c>
      <c r="B22" s="291">
        <v>1.4741666666666668</v>
      </c>
      <c r="C22" s="248">
        <v>1.5608333333333333</v>
      </c>
      <c r="D22" s="248">
        <v>0.68333333333333313</v>
      </c>
      <c r="E22" s="248">
        <v>0.80000000000000027</v>
      </c>
      <c r="F22" s="248">
        <v>1.6674999999999995</v>
      </c>
      <c r="G22" s="248">
        <v>1.1108333333333336</v>
      </c>
      <c r="H22" s="248">
        <v>0.69499999999999995</v>
      </c>
      <c r="I22" s="248">
        <v>0.60583333333333322</v>
      </c>
      <c r="J22" s="248">
        <v>0.56500000000000028</v>
      </c>
      <c r="K22" s="248">
        <v>0.90166666666666639</v>
      </c>
      <c r="L22" s="248">
        <v>1.2641666666666669</v>
      </c>
      <c r="M22" s="292">
        <v>2.0291666666666668</v>
      </c>
      <c r="O22" s="134">
        <v>6</v>
      </c>
      <c r="P22" s="160">
        <f t="shared" si="0"/>
        <v>0</v>
      </c>
      <c r="Q22" s="161">
        <f t="shared" si="0"/>
        <v>0</v>
      </c>
      <c r="R22" s="161">
        <f t="shared" si="0"/>
        <v>0</v>
      </c>
      <c r="S22" s="161">
        <f t="shared" si="0"/>
        <v>0</v>
      </c>
      <c r="T22" s="161">
        <f t="shared" si="0"/>
        <v>0</v>
      </c>
      <c r="U22" s="161">
        <f t="shared" si="0"/>
        <v>0</v>
      </c>
      <c r="V22" s="161">
        <f t="shared" si="0"/>
        <v>0</v>
      </c>
      <c r="W22" s="161">
        <f t="shared" si="0"/>
        <v>0</v>
      </c>
      <c r="X22" s="161">
        <f t="shared" si="0"/>
        <v>0</v>
      </c>
      <c r="Y22" s="161">
        <f t="shared" si="0"/>
        <v>0</v>
      </c>
      <c r="Z22" s="161">
        <f t="shared" si="0"/>
        <v>0</v>
      </c>
      <c r="AA22" s="162">
        <f t="shared" si="0"/>
        <v>0</v>
      </c>
      <c r="AC22" s="3"/>
      <c r="AG22" s="8"/>
    </row>
    <row r="23" spans="1:33" ht="15" customHeight="1" x14ac:dyDescent="0.2">
      <c r="A23" s="94">
        <v>6</v>
      </c>
      <c r="B23" s="293">
        <v>1.5033333333333332</v>
      </c>
      <c r="C23" s="247">
        <v>1.5525000000000002</v>
      </c>
      <c r="D23" s="247">
        <v>0.69083333333333297</v>
      </c>
      <c r="E23" s="247">
        <v>0.8091666666666667</v>
      </c>
      <c r="F23" s="248">
        <v>2.0275000000000012</v>
      </c>
      <c r="G23" s="247">
        <v>1.1283333333333336</v>
      </c>
      <c r="H23" s="247">
        <v>0.70000000000000007</v>
      </c>
      <c r="I23" s="247">
        <v>0.57833333333333337</v>
      </c>
      <c r="J23" s="248">
        <v>0.56750000000000023</v>
      </c>
      <c r="K23" s="248">
        <v>0.85749999999999993</v>
      </c>
      <c r="L23" s="247">
        <v>1.1933333333333331</v>
      </c>
      <c r="M23" s="294">
        <v>2.0233333333333334</v>
      </c>
      <c r="O23" s="133">
        <v>7</v>
      </c>
      <c r="P23" s="157">
        <f t="shared" si="0"/>
        <v>0</v>
      </c>
      <c r="Q23" s="158">
        <f t="shared" si="0"/>
        <v>0</v>
      </c>
      <c r="R23" s="158">
        <f t="shared" si="0"/>
        <v>0</v>
      </c>
      <c r="S23" s="158">
        <f t="shared" si="0"/>
        <v>0</v>
      </c>
      <c r="T23" s="158">
        <f t="shared" si="0"/>
        <v>0</v>
      </c>
      <c r="U23" s="158">
        <f t="shared" si="0"/>
        <v>0</v>
      </c>
      <c r="V23" s="158">
        <f t="shared" si="0"/>
        <v>0</v>
      </c>
      <c r="W23" s="158">
        <f t="shared" si="0"/>
        <v>0</v>
      </c>
      <c r="X23" s="158">
        <f t="shared" si="0"/>
        <v>0</v>
      </c>
      <c r="Y23" s="158">
        <f t="shared" si="0"/>
        <v>0</v>
      </c>
      <c r="Z23" s="158">
        <f t="shared" si="0"/>
        <v>0</v>
      </c>
      <c r="AA23" s="159">
        <f t="shared" si="0"/>
        <v>0</v>
      </c>
      <c r="AC23" s="3"/>
      <c r="AG23" s="8"/>
    </row>
    <row r="24" spans="1:33" ht="15" customHeight="1" x14ac:dyDescent="0.2">
      <c r="A24" s="93">
        <v>7</v>
      </c>
      <c r="B24" s="291">
        <v>1.4675</v>
      </c>
      <c r="C24" s="248">
        <v>1.1949999999999996</v>
      </c>
      <c r="D24" s="248">
        <v>0.69416666666666649</v>
      </c>
      <c r="E24" s="248">
        <v>0.79833333333333367</v>
      </c>
      <c r="F24" s="248">
        <v>1.5783333333333331</v>
      </c>
      <c r="G24" s="248">
        <v>1.1208333333333336</v>
      </c>
      <c r="H24" s="248">
        <v>0.69750000000000012</v>
      </c>
      <c r="I24" s="248">
        <v>0.58249999999999991</v>
      </c>
      <c r="J24" s="248">
        <v>0.57999999999999996</v>
      </c>
      <c r="K24" s="248">
        <v>0.79500000000000037</v>
      </c>
      <c r="L24" s="248">
        <v>1.1400000000000003</v>
      </c>
      <c r="M24" s="292">
        <v>2.7166666666666668</v>
      </c>
      <c r="O24" s="133">
        <v>8</v>
      </c>
      <c r="P24" s="157">
        <f t="shared" si="0"/>
        <v>0</v>
      </c>
      <c r="Q24" s="158">
        <f t="shared" si="0"/>
        <v>0</v>
      </c>
      <c r="R24" s="158">
        <f t="shared" si="0"/>
        <v>0</v>
      </c>
      <c r="S24" s="158">
        <f t="shared" si="0"/>
        <v>0</v>
      </c>
      <c r="T24" s="158">
        <f t="shared" si="0"/>
        <v>0</v>
      </c>
      <c r="U24" s="158">
        <f t="shared" ref="U24" si="1">IF(G25="tad","tad",IF(G25&lt;$F$11,$H$11*(G25-$J$11)^$L$11,$H$12*(G25-$J$12)^$L$12))</f>
        <v>0</v>
      </c>
      <c r="V24" s="158">
        <f t="shared" si="0"/>
        <v>0</v>
      </c>
      <c r="W24" s="158">
        <f t="shared" si="0"/>
        <v>0</v>
      </c>
      <c r="X24" s="158">
        <f t="shared" si="0"/>
        <v>0</v>
      </c>
      <c r="Y24" s="158">
        <f t="shared" si="0"/>
        <v>0</v>
      </c>
      <c r="Z24" s="158">
        <f t="shared" si="0"/>
        <v>0</v>
      </c>
      <c r="AA24" s="159">
        <f t="shared" si="0"/>
        <v>0</v>
      </c>
      <c r="AC24" s="3"/>
      <c r="AG24" s="8"/>
    </row>
    <row r="25" spans="1:33" ht="15" customHeight="1" x14ac:dyDescent="0.2">
      <c r="A25" s="93">
        <v>8</v>
      </c>
      <c r="B25" s="291">
        <v>1.4741666666666662</v>
      </c>
      <c r="C25" s="248">
        <v>1.0358333333333329</v>
      </c>
      <c r="D25" s="248">
        <v>0.68999999999999961</v>
      </c>
      <c r="E25" s="248">
        <v>0.98333333333333339</v>
      </c>
      <c r="F25" s="248">
        <v>1.3816666666666659</v>
      </c>
      <c r="G25" s="248">
        <v>2.1175000000000002</v>
      </c>
      <c r="H25" s="248">
        <v>0.68666666666666643</v>
      </c>
      <c r="I25" s="248">
        <v>0.56916666666666682</v>
      </c>
      <c r="J25" s="248">
        <v>0.57999999999999996</v>
      </c>
      <c r="K25" s="248">
        <v>1.8608333333333331</v>
      </c>
      <c r="L25" s="248">
        <v>1.1033333333333335</v>
      </c>
      <c r="M25" s="292">
        <v>1.7516666666666671</v>
      </c>
      <c r="O25" s="133">
        <v>9</v>
      </c>
      <c r="P25" s="157">
        <f t="shared" si="0"/>
        <v>0</v>
      </c>
      <c r="Q25" s="158">
        <f t="shared" si="0"/>
        <v>0</v>
      </c>
      <c r="R25" s="158">
        <f t="shared" si="0"/>
        <v>0</v>
      </c>
      <c r="S25" s="158">
        <f t="shared" si="0"/>
        <v>0</v>
      </c>
      <c r="T25" s="158">
        <f t="shared" si="0"/>
        <v>0</v>
      </c>
      <c r="U25" s="158">
        <f t="shared" si="0"/>
        <v>0</v>
      </c>
      <c r="V25" s="158">
        <f t="shared" si="0"/>
        <v>0</v>
      </c>
      <c r="W25" s="158">
        <f t="shared" si="0"/>
        <v>0</v>
      </c>
      <c r="X25" s="158">
        <f t="shared" si="0"/>
        <v>0</v>
      </c>
      <c r="Y25" s="158">
        <f t="shared" si="0"/>
        <v>0</v>
      </c>
      <c r="Z25" s="158">
        <f t="shared" si="0"/>
        <v>0</v>
      </c>
      <c r="AA25" s="159">
        <f t="shared" si="0"/>
        <v>0</v>
      </c>
      <c r="AC25" s="3"/>
      <c r="AG25" s="8"/>
    </row>
    <row r="26" spans="1:33" ht="15" customHeight="1" x14ac:dyDescent="0.2">
      <c r="A26" s="93">
        <v>9</v>
      </c>
      <c r="B26" s="291">
        <v>1.1050000000000002</v>
      </c>
      <c r="C26" s="248">
        <v>1.1241666666666672</v>
      </c>
      <c r="D26" s="248">
        <v>0.69833333333333325</v>
      </c>
      <c r="E26" s="248">
        <v>1.0683333333333336</v>
      </c>
      <c r="F26" s="248">
        <v>1.8708333333333336</v>
      </c>
      <c r="G26" s="248">
        <v>1.8116666666666668</v>
      </c>
      <c r="H26" s="248">
        <v>0.66416666666666668</v>
      </c>
      <c r="I26" s="248">
        <v>0.57250000000000012</v>
      </c>
      <c r="J26" s="248">
        <v>0.600833333333333</v>
      </c>
      <c r="K26" s="248">
        <v>1.8941666666666663</v>
      </c>
      <c r="L26" s="248">
        <v>1.006666666666667</v>
      </c>
      <c r="M26" s="292">
        <v>1.4683333333333328</v>
      </c>
      <c r="O26" s="133">
        <v>10</v>
      </c>
      <c r="P26" s="164">
        <f t="shared" si="0"/>
        <v>0</v>
      </c>
      <c r="Q26" s="165">
        <f t="shared" si="0"/>
        <v>0</v>
      </c>
      <c r="R26" s="165">
        <f t="shared" si="0"/>
        <v>0</v>
      </c>
      <c r="S26" s="165">
        <f t="shared" si="0"/>
        <v>0</v>
      </c>
      <c r="T26" s="165">
        <f t="shared" si="0"/>
        <v>0</v>
      </c>
      <c r="U26" s="165">
        <f t="shared" si="0"/>
        <v>0</v>
      </c>
      <c r="V26" s="165">
        <f t="shared" si="0"/>
        <v>0</v>
      </c>
      <c r="W26" s="165">
        <f t="shared" si="0"/>
        <v>0</v>
      </c>
      <c r="X26" s="165">
        <f t="shared" si="0"/>
        <v>0</v>
      </c>
      <c r="Y26" s="165">
        <f t="shared" si="0"/>
        <v>0</v>
      </c>
      <c r="Z26" s="165">
        <f t="shared" si="0"/>
        <v>0</v>
      </c>
      <c r="AA26" s="166">
        <f t="shared" si="0"/>
        <v>0</v>
      </c>
      <c r="AC26" s="3"/>
      <c r="AG26" s="8"/>
    </row>
    <row r="27" spans="1:33" ht="15" customHeight="1" x14ac:dyDescent="0.2">
      <c r="A27" s="93">
        <v>10</v>
      </c>
      <c r="B27" s="291">
        <v>1.0825000000000002</v>
      </c>
      <c r="C27" s="249">
        <v>1.3858333333333335</v>
      </c>
      <c r="D27" s="249">
        <v>0.70250000000000012</v>
      </c>
      <c r="E27" s="249">
        <v>0.84916666666666696</v>
      </c>
      <c r="F27" s="248">
        <v>1.5974999999999999</v>
      </c>
      <c r="G27" s="249">
        <v>2.1083333333333325</v>
      </c>
      <c r="H27" s="249">
        <v>0.67083333333333328</v>
      </c>
      <c r="I27" s="249">
        <v>0.57583333333333331</v>
      </c>
      <c r="J27" s="249">
        <v>0.58166666666666667</v>
      </c>
      <c r="K27" s="248">
        <v>1.8016666666666665</v>
      </c>
      <c r="L27" s="249">
        <v>0.88083333333333336</v>
      </c>
      <c r="M27" s="295">
        <v>1.3599999999999997</v>
      </c>
      <c r="O27" s="134">
        <v>11</v>
      </c>
      <c r="P27" s="160">
        <f t="shared" si="0"/>
        <v>0</v>
      </c>
      <c r="Q27" s="161">
        <f t="shared" si="0"/>
        <v>0</v>
      </c>
      <c r="R27" s="161">
        <f t="shared" si="0"/>
        <v>0</v>
      </c>
      <c r="S27" s="161">
        <f t="shared" si="0"/>
        <v>0</v>
      </c>
      <c r="T27" s="161">
        <f t="shared" si="0"/>
        <v>0</v>
      </c>
      <c r="U27" s="161">
        <f t="shared" si="0"/>
        <v>0</v>
      </c>
      <c r="V27" s="161">
        <f t="shared" si="0"/>
        <v>0</v>
      </c>
      <c r="W27" s="161">
        <f t="shared" si="0"/>
        <v>0</v>
      </c>
      <c r="X27" s="161">
        <f t="shared" si="0"/>
        <v>0</v>
      </c>
      <c r="Y27" s="161">
        <f t="shared" si="0"/>
        <v>0</v>
      </c>
      <c r="Z27" s="161">
        <f t="shared" si="0"/>
        <v>0</v>
      </c>
      <c r="AA27" s="162">
        <f t="shared" si="0"/>
        <v>0</v>
      </c>
      <c r="AC27" s="3"/>
      <c r="AG27" s="8"/>
    </row>
    <row r="28" spans="1:33" ht="15" customHeight="1" x14ac:dyDescent="0.2">
      <c r="A28" s="94">
        <v>11</v>
      </c>
      <c r="B28" s="291">
        <v>1.0841666666666667</v>
      </c>
      <c r="C28" s="247">
        <v>1.2249999999999999</v>
      </c>
      <c r="D28" s="247">
        <v>0.76166666666666705</v>
      </c>
      <c r="E28" s="247">
        <v>0.84333333333333338</v>
      </c>
      <c r="F28" s="247">
        <v>1.2933333333333337</v>
      </c>
      <c r="G28" s="247">
        <v>1.5658333333333332</v>
      </c>
      <c r="H28" s="247">
        <v>0.66500000000000004</v>
      </c>
      <c r="I28" s="249">
        <v>0.57750000000000001</v>
      </c>
      <c r="J28" s="247">
        <v>0.59999999999999976</v>
      </c>
      <c r="K28" s="248">
        <v>1.9616666666666669</v>
      </c>
      <c r="L28" s="247">
        <v>0.89250000000000018</v>
      </c>
      <c r="M28" s="294">
        <v>1.3474999999999999</v>
      </c>
      <c r="O28" s="133">
        <v>12</v>
      </c>
      <c r="P28" s="157">
        <f t="shared" si="0"/>
        <v>0</v>
      </c>
      <c r="Q28" s="158">
        <f t="shared" si="0"/>
        <v>0</v>
      </c>
      <c r="R28" s="158">
        <f t="shared" si="0"/>
        <v>0</v>
      </c>
      <c r="S28" s="158">
        <f t="shared" si="0"/>
        <v>0</v>
      </c>
      <c r="T28" s="158">
        <f t="shared" si="0"/>
        <v>0</v>
      </c>
      <c r="U28" s="158">
        <f t="shared" si="0"/>
        <v>0</v>
      </c>
      <c r="V28" s="158">
        <f t="shared" si="0"/>
        <v>0</v>
      </c>
      <c r="W28" s="158">
        <f t="shared" si="0"/>
        <v>0</v>
      </c>
      <c r="X28" s="158">
        <f t="shared" si="0"/>
        <v>0</v>
      </c>
      <c r="Y28" s="158">
        <f t="shared" si="0"/>
        <v>0</v>
      </c>
      <c r="Z28" s="158">
        <f t="shared" si="0"/>
        <v>0</v>
      </c>
      <c r="AA28" s="159">
        <f t="shared" si="0"/>
        <v>0</v>
      </c>
      <c r="AC28" s="3"/>
      <c r="AG28" s="8"/>
    </row>
    <row r="29" spans="1:33" ht="15" customHeight="1" x14ac:dyDescent="0.2">
      <c r="A29" s="93">
        <v>12</v>
      </c>
      <c r="B29" s="293">
        <v>1.0866666666666669</v>
      </c>
      <c r="C29" s="248">
        <v>1.0008333333333332</v>
      </c>
      <c r="D29" s="248">
        <v>0.8091666666666667</v>
      </c>
      <c r="E29" s="248">
        <v>0.79500000000000037</v>
      </c>
      <c r="F29" s="248">
        <v>1.4275000000000002</v>
      </c>
      <c r="G29" s="248">
        <v>1.0883333333333327</v>
      </c>
      <c r="H29" s="248">
        <v>0.65333333333333354</v>
      </c>
      <c r="I29" s="249">
        <v>0.57333333333333336</v>
      </c>
      <c r="J29" s="248">
        <v>0.59166666666666645</v>
      </c>
      <c r="K29" s="248">
        <v>1.6533333333333333</v>
      </c>
      <c r="L29" s="248">
        <v>1.0016666666666667</v>
      </c>
      <c r="M29" s="292">
        <v>1.6608333333333334</v>
      </c>
      <c r="O29" s="133">
        <v>13</v>
      </c>
      <c r="P29" s="157">
        <f t="shared" si="0"/>
        <v>0</v>
      </c>
      <c r="Q29" s="158">
        <f t="shared" si="0"/>
        <v>0</v>
      </c>
      <c r="R29" s="158">
        <f t="shared" si="0"/>
        <v>0</v>
      </c>
      <c r="S29" s="158">
        <f t="shared" si="0"/>
        <v>0</v>
      </c>
      <c r="T29" s="158">
        <f t="shared" si="0"/>
        <v>0</v>
      </c>
      <c r="U29" s="158">
        <f t="shared" si="0"/>
        <v>0</v>
      </c>
      <c r="V29" s="158">
        <f t="shared" si="0"/>
        <v>0</v>
      </c>
      <c r="W29" s="158">
        <f t="shared" si="0"/>
        <v>0</v>
      </c>
      <c r="X29" s="158">
        <f t="shared" si="0"/>
        <v>0</v>
      </c>
      <c r="Y29" s="158">
        <f t="shared" si="0"/>
        <v>0</v>
      </c>
      <c r="Z29" s="158">
        <f t="shared" si="0"/>
        <v>0</v>
      </c>
      <c r="AA29" s="159">
        <f t="shared" si="0"/>
        <v>0</v>
      </c>
      <c r="AC29" s="3"/>
      <c r="AG29" s="8"/>
    </row>
    <row r="30" spans="1:33" ht="15" customHeight="1" x14ac:dyDescent="0.2">
      <c r="A30" s="93">
        <v>13</v>
      </c>
      <c r="B30" s="291">
        <v>1.0966666666666669</v>
      </c>
      <c r="C30" s="248">
        <v>0.98916666666666675</v>
      </c>
      <c r="D30" s="248">
        <v>0.81166666666666665</v>
      </c>
      <c r="E30" s="248">
        <v>0.79416666666666702</v>
      </c>
      <c r="F30" s="248">
        <v>1.2716666666666667</v>
      </c>
      <c r="G30" s="248">
        <v>1.0125</v>
      </c>
      <c r="H30" s="248">
        <v>0.66</v>
      </c>
      <c r="I30" s="249">
        <v>0.56000000000000039</v>
      </c>
      <c r="J30" s="248">
        <v>0.57999999999999996</v>
      </c>
      <c r="K30" s="248">
        <v>1.2108333333333337</v>
      </c>
      <c r="L30" s="248">
        <v>1.6449999999999998</v>
      </c>
      <c r="M30" s="292">
        <v>1.825</v>
      </c>
      <c r="O30" s="133">
        <v>14</v>
      </c>
      <c r="P30" s="157">
        <f t="shared" si="0"/>
        <v>0</v>
      </c>
      <c r="Q30" s="158">
        <f t="shared" si="0"/>
        <v>0</v>
      </c>
      <c r="R30" s="158">
        <f t="shared" si="0"/>
        <v>0</v>
      </c>
      <c r="S30" s="158">
        <f t="shared" si="0"/>
        <v>0</v>
      </c>
      <c r="T30" s="158">
        <f t="shared" si="0"/>
        <v>0</v>
      </c>
      <c r="U30" s="158">
        <f t="shared" si="0"/>
        <v>0</v>
      </c>
      <c r="V30" s="158">
        <f t="shared" si="0"/>
        <v>0</v>
      </c>
      <c r="W30" s="158">
        <f t="shared" si="0"/>
        <v>0</v>
      </c>
      <c r="X30" s="158">
        <f t="shared" si="0"/>
        <v>0</v>
      </c>
      <c r="Y30" s="158">
        <f t="shared" si="0"/>
        <v>0</v>
      </c>
      <c r="Z30" s="158">
        <f t="shared" si="0"/>
        <v>0</v>
      </c>
      <c r="AA30" s="159">
        <f t="shared" si="0"/>
        <v>0</v>
      </c>
      <c r="AC30" s="3"/>
      <c r="AG30" s="8"/>
    </row>
    <row r="31" spans="1:33" ht="15" customHeight="1" x14ac:dyDescent="0.2">
      <c r="A31" s="93">
        <v>14</v>
      </c>
      <c r="B31" s="291">
        <v>0.87833333333333341</v>
      </c>
      <c r="C31" s="248">
        <v>0.99750000000000005</v>
      </c>
      <c r="D31" s="248">
        <v>0.80250000000000032</v>
      </c>
      <c r="E31" s="248">
        <v>0.78500000000000003</v>
      </c>
      <c r="F31" s="248">
        <v>1.2308333333333334</v>
      </c>
      <c r="G31" s="248">
        <v>0.97500000000000042</v>
      </c>
      <c r="H31" s="248">
        <v>0.65333333333333332</v>
      </c>
      <c r="I31" s="249">
        <v>0.74166666666666681</v>
      </c>
      <c r="J31" s="248">
        <v>0.57916666666666672</v>
      </c>
      <c r="K31" s="248">
        <v>1.0733333333333333</v>
      </c>
      <c r="L31" s="248">
        <v>1.364166666666667</v>
      </c>
      <c r="M31" s="292">
        <v>1.399166666666666</v>
      </c>
      <c r="O31" s="133">
        <v>15</v>
      </c>
      <c r="P31" s="164">
        <f t="shared" si="0"/>
        <v>0</v>
      </c>
      <c r="Q31" s="165">
        <f t="shared" si="0"/>
        <v>0</v>
      </c>
      <c r="R31" s="165">
        <f t="shared" si="0"/>
        <v>0</v>
      </c>
      <c r="S31" s="165">
        <f t="shared" si="0"/>
        <v>0</v>
      </c>
      <c r="T31" s="165">
        <f t="shared" si="0"/>
        <v>0</v>
      </c>
      <c r="U31" s="165">
        <f t="shared" si="0"/>
        <v>0</v>
      </c>
      <c r="V31" s="165">
        <f t="shared" si="0"/>
        <v>0</v>
      </c>
      <c r="W31" s="165">
        <f t="shared" si="0"/>
        <v>0</v>
      </c>
      <c r="X31" s="165">
        <f t="shared" si="0"/>
        <v>0</v>
      </c>
      <c r="Y31" s="165">
        <f t="shared" si="0"/>
        <v>0</v>
      </c>
      <c r="Z31" s="165">
        <f t="shared" si="0"/>
        <v>0</v>
      </c>
      <c r="AA31" s="166">
        <f t="shared" si="0"/>
        <v>0</v>
      </c>
      <c r="AC31" s="3"/>
      <c r="AG31" s="8"/>
    </row>
    <row r="32" spans="1:33" ht="15" customHeight="1" x14ac:dyDescent="0.2">
      <c r="A32" s="93">
        <v>15</v>
      </c>
      <c r="B32" s="291">
        <v>0.98333333333333339</v>
      </c>
      <c r="C32" s="249">
        <v>0.99833333333333341</v>
      </c>
      <c r="D32" s="249">
        <v>0.80666666666666675</v>
      </c>
      <c r="E32" s="249">
        <v>1.0433333333333334</v>
      </c>
      <c r="F32" s="249">
        <v>1.1183333333333336</v>
      </c>
      <c r="G32" s="249">
        <v>0.93249999999999977</v>
      </c>
      <c r="H32" s="249">
        <v>0.60583333333333311</v>
      </c>
      <c r="I32" s="249">
        <v>0.61499999999999988</v>
      </c>
      <c r="J32" s="248">
        <v>0.6549999999999998</v>
      </c>
      <c r="K32" s="248">
        <v>1.0141666666666667</v>
      </c>
      <c r="L32" s="249">
        <v>1.8141666666666663</v>
      </c>
      <c r="M32" s="295">
        <v>1.2349999999999999</v>
      </c>
      <c r="O32" s="134">
        <v>16</v>
      </c>
      <c r="P32" s="160">
        <f t="shared" si="0"/>
        <v>0</v>
      </c>
      <c r="Q32" s="161">
        <f t="shared" si="0"/>
        <v>0</v>
      </c>
      <c r="R32" s="161">
        <f t="shared" si="0"/>
        <v>0</v>
      </c>
      <c r="S32" s="161">
        <f t="shared" si="0"/>
        <v>0</v>
      </c>
      <c r="T32" s="161">
        <f t="shared" si="0"/>
        <v>0</v>
      </c>
      <c r="U32" s="161">
        <f t="shared" si="0"/>
        <v>0</v>
      </c>
      <c r="V32" s="161">
        <f t="shared" si="0"/>
        <v>0</v>
      </c>
      <c r="W32" s="161">
        <f t="shared" si="0"/>
        <v>0</v>
      </c>
      <c r="X32" s="161">
        <f t="shared" si="0"/>
        <v>0</v>
      </c>
      <c r="Y32" s="161">
        <f t="shared" si="0"/>
        <v>0</v>
      </c>
      <c r="Z32" s="161">
        <f t="shared" si="0"/>
        <v>0</v>
      </c>
      <c r="AA32" s="162">
        <f t="shared" si="0"/>
        <v>0</v>
      </c>
      <c r="AC32" s="3"/>
      <c r="AG32" s="8"/>
    </row>
    <row r="33" spans="1:42" ht="15" customHeight="1" x14ac:dyDescent="0.2">
      <c r="A33" s="94">
        <v>16</v>
      </c>
      <c r="B33" s="291">
        <v>0.8424999999999998</v>
      </c>
      <c r="C33" s="247">
        <v>1.1383333333333334</v>
      </c>
      <c r="D33" s="247">
        <v>0.81</v>
      </c>
      <c r="E33" s="247">
        <v>0.7958333333333335</v>
      </c>
      <c r="F33" s="247">
        <v>1.1925000000000001</v>
      </c>
      <c r="G33" s="247">
        <v>0.85916666666666652</v>
      </c>
      <c r="H33" s="247">
        <v>0.59083333333333321</v>
      </c>
      <c r="I33" s="249">
        <v>0.99583333333333313</v>
      </c>
      <c r="J33" s="248">
        <v>0.58583333333333332</v>
      </c>
      <c r="K33" s="248">
        <v>0.98583333333333345</v>
      </c>
      <c r="L33" s="247">
        <v>0.98833333333333329</v>
      </c>
      <c r="M33" s="294">
        <v>1.05</v>
      </c>
      <c r="O33" s="133">
        <v>17</v>
      </c>
      <c r="P33" s="157">
        <f t="shared" si="0"/>
        <v>0</v>
      </c>
      <c r="Q33" s="158">
        <f t="shared" si="0"/>
        <v>0</v>
      </c>
      <c r="R33" s="158">
        <f t="shared" si="0"/>
        <v>0</v>
      </c>
      <c r="S33" s="158">
        <f t="shared" si="0"/>
        <v>0</v>
      </c>
      <c r="T33" s="158">
        <f t="shared" si="0"/>
        <v>0</v>
      </c>
      <c r="U33" s="158">
        <f t="shared" si="0"/>
        <v>0</v>
      </c>
      <c r="V33" s="158">
        <f t="shared" si="0"/>
        <v>0</v>
      </c>
      <c r="W33" s="158">
        <f t="shared" si="0"/>
        <v>0</v>
      </c>
      <c r="X33" s="158">
        <f t="shared" si="0"/>
        <v>0</v>
      </c>
      <c r="Y33" s="158">
        <f t="shared" si="0"/>
        <v>0</v>
      </c>
      <c r="Z33" s="158">
        <f t="shared" si="0"/>
        <v>0</v>
      </c>
      <c r="AA33" s="159">
        <f t="shared" si="0"/>
        <v>0</v>
      </c>
      <c r="AC33" s="3"/>
      <c r="AG33" s="8"/>
    </row>
    <row r="34" spans="1:42" ht="15" customHeight="1" x14ac:dyDescent="0.2">
      <c r="A34" s="93">
        <v>17</v>
      </c>
      <c r="B34" s="293">
        <v>0.99750000000000005</v>
      </c>
      <c r="C34" s="248">
        <v>1.470833333333333</v>
      </c>
      <c r="D34" s="248">
        <v>0.80000000000000027</v>
      </c>
      <c r="E34" s="248">
        <v>0.79500000000000026</v>
      </c>
      <c r="F34" s="248">
        <v>1.1900000000000004</v>
      </c>
      <c r="G34" s="248">
        <v>0.79833333333333378</v>
      </c>
      <c r="H34" s="248">
        <v>0.58833333333333326</v>
      </c>
      <c r="I34" s="249">
        <v>1.1258333333333332</v>
      </c>
      <c r="J34" s="248">
        <v>1.0991666666666666</v>
      </c>
      <c r="K34" s="248">
        <v>0.96583333333333388</v>
      </c>
      <c r="L34" s="248">
        <v>1.5841666666666667</v>
      </c>
      <c r="M34" s="292">
        <v>1.0075000000000001</v>
      </c>
      <c r="O34" s="133">
        <v>18</v>
      </c>
      <c r="P34" s="157">
        <f t="shared" si="0"/>
        <v>0</v>
      </c>
      <c r="Q34" s="158">
        <f t="shared" si="0"/>
        <v>0</v>
      </c>
      <c r="R34" s="158">
        <f t="shared" si="0"/>
        <v>0</v>
      </c>
      <c r="S34" s="158">
        <f t="shared" si="0"/>
        <v>0</v>
      </c>
      <c r="T34" s="158">
        <f t="shared" si="0"/>
        <v>0</v>
      </c>
      <c r="U34" s="158">
        <f t="shared" si="0"/>
        <v>0</v>
      </c>
      <c r="V34" s="158">
        <f t="shared" si="0"/>
        <v>0</v>
      </c>
      <c r="W34" s="158">
        <f t="shared" si="0"/>
        <v>0</v>
      </c>
      <c r="X34" s="158">
        <f t="shared" si="0"/>
        <v>0</v>
      </c>
      <c r="Y34" s="158">
        <f t="shared" si="0"/>
        <v>0</v>
      </c>
      <c r="Z34" s="158">
        <f t="shared" si="0"/>
        <v>0</v>
      </c>
      <c r="AA34" s="159">
        <f t="shared" si="0"/>
        <v>0</v>
      </c>
      <c r="AC34" s="3"/>
      <c r="AG34" s="8"/>
    </row>
    <row r="35" spans="1:42" ht="15" customHeight="1" x14ac:dyDescent="0.2">
      <c r="A35" s="93">
        <v>18</v>
      </c>
      <c r="B35" s="291">
        <v>1.3225</v>
      </c>
      <c r="C35" s="248">
        <v>1.0216666666666665</v>
      </c>
      <c r="D35" s="248">
        <v>0.80000000000000027</v>
      </c>
      <c r="E35" s="248">
        <v>0.78666666666666707</v>
      </c>
      <c r="F35" s="248">
        <v>0.87249999999999994</v>
      </c>
      <c r="G35" s="248">
        <v>1.8849999999999998</v>
      </c>
      <c r="H35" s="248">
        <v>0.57999999999999996</v>
      </c>
      <c r="I35" s="249">
        <v>0.6974999999999999</v>
      </c>
      <c r="J35" s="248">
        <v>0.7266666666666669</v>
      </c>
      <c r="K35" s="248">
        <v>0.96000000000000052</v>
      </c>
      <c r="L35" s="248">
        <v>3.0600000000000005</v>
      </c>
      <c r="M35" s="292">
        <v>0.92749999999999966</v>
      </c>
      <c r="O35" s="133">
        <v>19</v>
      </c>
      <c r="P35" s="157">
        <f t="shared" si="0"/>
        <v>0</v>
      </c>
      <c r="Q35" s="158">
        <f t="shared" si="0"/>
        <v>0</v>
      </c>
      <c r="R35" s="158">
        <f t="shared" si="0"/>
        <v>0</v>
      </c>
      <c r="S35" s="158">
        <f t="shared" si="0"/>
        <v>0</v>
      </c>
      <c r="T35" s="158">
        <f t="shared" si="0"/>
        <v>0</v>
      </c>
      <c r="U35" s="158">
        <f t="shared" si="0"/>
        <v>0</v>
      </c>
      <c r="V35" s="158">
        <f t="shared" si="0"/>
        <v>0</v>
      </c>
      <c r="W35" s="158">
        <f t="shared" si="0"/>
        <v>0</v>
      </c>
      <c r="X35" s="158">
        <f t="shared" si="0"/>
        <v>0</v>
      </c>
      <c r="Y35" s="158">
        <f t="shared" si="0"/>
        <v>0</v>
      </c>
      <c r="Z35" s="158">
        <f t="shared" si="0"/>
        <v>0</v>
      </c>
      <c r="AA35" s="159">
        <f t="shared" si="0"/>
        <v>0</v>
      </c>
      <c r="AC35" s="3"/>
      <c r="AG35" s="8"/>
    </row>
    <row r="36" spans="1:42" ht="15" customHeight="1" x14ac:dyDescent="0.2">
      <c r="A36" s="93">
        <v>19</v>
      </c>
      <c r="B36" s="291">
        <v>1.3774999999999995</v>
      </c>
      <c r="C36" s="248">
        <v>0.81083333333333385</v>
      </c>
      <c r="D36" s="248">
        <v>0.78916666666666713</v>
      </c>
      <c r="E36" s="248">
        <v>0.78416666666666701</v>
      </c>
      <c r="F36" s="248">
        <v>0.82916666666666672</v>
      </c>
      <c r="G36" s="248">
        <v>1.9958333333333329</v>
      </c>
      <c r="H36" s="248">
        <v>0.5924999999999998</v>
      </c>
      <c r="I36" s="249">
        <v>0.68583333333333307</v>
      </c>
      <c r="J36" s="248">
        <v>0.73333333333333339</v>
      </c>
      <c r="K36" s="248">
        <v>1.2775000000000001</v>
      </c>
      <c r="L36" s="248">
        <v>1.5016666666666667</v>
      </c>
      <c r="M36" s="292">
        <v>0.86333333333333317</v>
      </c>
      <c r="O36" s="133">
        <v>20</v>
      </c>
      <c r="P36" s="164">
        <f t="shared" si="0"/>
        <v>0</v>
      </c>
      <c r="Q36" s="165">
        <f t="shared" si="0"/>
        <v>0</v>
      </c>
      <c r="R36" s="165">
        <f t="shared" si="0"/>
        <v>0</v>
      </c>
      <c r="S36" s="165">
        <f t="shared" si="0"/>
        <v>0</v>
      </c>
      <c r="T36" s="165">
        <f t="shared" si="0"/>
        <v>0</v>
      </c>
      <c r="U36" s="165">
        <f t="shared" si="0"/>
        <v>0</v>
      </c>
      <c r="V36" s="165">
        <f t="shared" si="0"/>
        <v>0</v>
      </c>
      <c r="W36" s="165">
        <f t="shared" si="0"/>
        <v>0</v>
      </c>
      <c r="X36" s="165">
        <f t="shared" si="0"/>
        <v>0</v>
      </c>
      <c r="Y36" s="165">
        <f t="shared" si="0"/>
        <v>0</v>
      </c>
      <c r="Z36" s="165">
        <f t="shared" si="0"/>
        <v>0</v>
      </c>
      <c r="AA36" s="166">
        <f t="shared" si="0"/>
        <v>0</v>
      </c>
      <c r="AC36" s="3"/>
      <c r="AG36" s="8"/>
    </row>
    <row r="37" spans="1:42" ht="15" customHeight="1" x14ac:dyDescent="0.2">
      <c r="A37" s="93">
        <v>20</v>
      </c>
      <c r="B37" s="291">
        <v>1.3533333333333333</v>
      </c>
      <c r="C37" s="249">
        <v>0.79333333333333345</v>
      </c>
      <c r="D37" s="249">
        <v>0.80833333333333357</v>
      </c>
      <c r="E37" s="249">
        <v>0.81000000000000039</v>
      </c>
      <c r="F37" s="249">
        <v>0.80250000000000032</v>
      </c>
      <c r="G37" s="249">
        <v>1.0574999999999997</v>
      </c>
      <c r="H37" s="249">
        <v>0.58416666666666661</v>
      </c>
      <c r="I37" s="249">
        <v>0.66916666666666658</v>
      </c>
      <c r="J37" s="248">
        <v>0.70833333333333315</v>
      </c>
      <c r="K37" s="248">
        <v>2.2274999999999996</v>
      </c>
      <c r="L37" s="249">
        <v>1.638333333333333</v>
      </c>
      <c r="M37" s="295">
        <v>0.85999999999999976</v>
      </c>
      <c r="O37" s="134">
        <v>21</v>
      </c>
      <c r="P37" s="160">
        <f t="shared" si="0"/>
        <v>0</v>
      </c>
      <c r="Q37" s="161">
        <f t="shared" si="0"/>
        <v>0</v>
      </c>
      <c r="R37" s="161">
        <f t="shared" si="0"/>
        <v>0</v>
      </c>
      <c r="S37" s="161">
        <f t="shared" si="0"/>
        <v>0</v>
      </c>
      <c r="T37" s="161">
        <f t="shared" si="0"/>
        <v>0</v>
      </c>
      <c r="U37" s="161">
        <f t="shared" si="0"/>
        <v>0</v>
      </c>
      <c r="V37" s="161">
        <f t="shared" si="0"/>
        <v>0</v>
      </c>
      <c r="W37" s="161">
        <f t="shared" si="0"/>
        <v>0</v>
      </c>
      <c r="X37" s="161">
        <f t="shared" si="0"/>
        <v>0</v>
      </c>
      <c r="Y37" s="161">
        <f t="shared" si="0"/>
        <v>0</v>
      </c>
      <c r="Z37" s="161">
        <f t="shared" si="0"/>
        <v>0</v>
      </c>
      <c r="AA37" s="162">
        <f t="shared" si="0"/>
        <v>0</v>
      </c>
      <c r="AC37" s="3"/>
      <c r="AG37" s="8"/>
    </row>
    <row r="38" spans="1:42" ht="15" customHeight="1" x14ac:dyDescent="0.2">
      <c r="A38" s="94">
        <v>21</v>
      </c>
      <c r="B38" s="291">
        <v>0.88583333333333325</v>
      </c>
      <c r="C38" s="247">
        <v>0.77999999999999992</v>
      </c>
      <c r="D38" s="247">
        <v>0.89666666666666661</v>
      </c>
      <c r="E38" s="247">
        <v>1.1875000000000002</v>
      </c>
      <c r="F38" s="247">
        <v>0.77833333333333332</v>
      </c>
      <c r="G38" s="247">
        <v>1.0541666666666665</v>
      </c>
      <c r="H38" s="247">
        <v>0.5924999999999998</v>
      </c>
      <c r="I38" s="249">
        <v>0.66583333333333339</v>
      </c>
      <c r="J38" s="248">
        <v>0.59250000000000014</v>
      </c>
      <c r="K38" s="247">
        <v>1.7416666666666669</v>
      </c>
      <c r="L38" s="247">
        <v>1.9566666666666663</v>
      </c>
      <c r="M38" s="294">
        <v>0.85833333333333306</v>
      </c>
      <c r="O38" s="133">
        <v>22</v>
      </c>
      <c r="P38" s="157">
        <f t="shared" si="0"/>
        <v>0</v>
      </c>
      <c r="Q38" s="158">
        <f t="shared" si="0"/>
        <v>0</v>
      </c>
      <c r="R38" s="158">
        <f t="shared" si="0"/>
        <v>0</v>
      </c>
      <c r="S38" s="158">
        <f t="shared" ref="S38:AA65" si="2">IF(E39="tad","tad",IF(E39&lt;$F$11,$H$11*(E39-$J$11)^$L$11,$H$12*(E39-$J$12)^$L$12))</f>
        <v>0</v>
      </c>
      <c r="T38" s="158">
        <f t="shared" si="2"/>
        <v>0</v>
      </c>
      <c r="U38" s="158">
        <f t="shared" si="2"/>
        <v>0</v>
      </c>
      <c r="V38" s="158">
        <f t="shared" si="2"/>
        <v>0</v>
      </c>
      <c r="W38" s="158">
        <f t="shared" si="2"/>
        <v>0</v>
      </c>
      <c r="X38" s="158">
        <f t="shared" si="2"/>
        <v>0</v>
      </c>
      <c r="Y38" s="158">
        <f t="shared" si="2"/>
        <v>0</v>
      </c>
      <c r="Z38" s="158">
        <f t="shared" si="2"/>
        <v>0</v>
      </c>
      <c r="AA38" s="159">
        <f t="shared" si="2"/>
        <v>0</v>
      </c>
      <c r="AC38" s="3"/>
      <c r="AG38" s="8"/>
    </row>
    <row r="39" spans="1:42" ht="15" customHeight="1" x14ac:dyDescent="0.2">
      <c r="A39" s="93">
        <v>22</v>
      </c>
      <c r="B39" s="293">
        <v>0.83916666666666684</v>
      </c>
      <c r="C39" s="248">
        <v>0.77999999999999992</v>
      </c>
      <c r="D39" s="248">
        <v>1.2308333333333337</v>
      </c>
      <c r="E39" s="248">
        <v>1.4275</v>
      </c>
      <c r="F39" s="248">
        <v>0.7799999999999998</v>
      </c>
      <c r="G39" s="248">
        <v>1.0441666666666665</v>
      </c>
      <c r="H39" s="248">
        <v>0.59583333333333321</v>
      </c>
      <c r="I39" s="249">
        <v>0.65250000000000019</v>
      </c>
      <c r="J39" s="248">
        <v>0.56000000000000039</v>
      </c>
      <c r="K39" s="248">
        <v>2.0149999999999997</v>
      </c>
      <c r="L39" s="248">
        <v>1.6916666666666664</v>
      </c>
      <c r="M39" s="292">
        <v>0.83666666666666678</v>
      </c>
      <c r="O39" s="133">
        <v>23</v>
      </c>
      <c r="P39" s="157">
        <f t="shared" ref="P39:AA66" si="3">IF(B40="tad","tad",IF(B40&lt;$F$11,$H$11*(B40-$J$11)^$L$11,$H$12*(B40-$J$12)^$L$12))</f>
        <v>0</v>
      </c>
      <c r="Q39" s="158">
        <f t="shared" si="3"/>
        <v>0</v>
      </c>
      <c r="R39" s="158">
        <f t="shared" si="3"/>
        <v>0</v>
      </c>
      <c r="S39" s="158">
        <f t="shared" si="2"/>
        <v>0</v>
      </c>
      <c r="T39" s="158">
        <f t="shared" si="2"/>
        <v>0</v>
      </c>
      <c r="U39" s="158">
        <f t="shared" si="2"/>
        <v>0</v>
      </c>
      <c r="V39" s="158">
        <f t="shared" si="2"/>
        <v>0</v>
      </c>
      <c r="W39" s="158">
        <f t="shared" si="2"/>
        <v>0</v>
      </c>
      <c r="X39" s="158">
        <f t="shared" si="2"/>
        <v>0</v>
      </c>
      <c r="Y39" s="158">
        <f t="shared" si="2"/>
        <v>0</v>
      </c>
      <c r="Z39" s="158">
        <f t="shared" si="2"/>
        <v>0</v>
      </c>
      <c r="AA39" s="159">
        <f t="shared" si="2"/>
        <v>0</v>
      </c>
      <c r="AC39" s="3"/>
      <c r="AG39" s="8"/>
    </row>
    <row r="40" spans="1:42" ht="15" customHeight="1" x14ac:dyDescent="0.2">
      <c r="A40" s="93">
        <v>23</v>
      </c>
      <c r="B40" s="291">
        <v>0.80750000000000011</v>
      </c>
      <c r="C40" s="248">
        <v>0.76250000000000007</v>
      </c>
      <c r="D40" s="248">
        <v>1.4174999999999998</v>
      </c>
      <c r="E40" s="248">
        <v>1.5224999999999997</v>
      </c>
      <c r="F40" s="248">
        <v>0.77166666666666661</v>
      </c>
      <c r="G40" s="248">
        <v>1.0508333333333335</v>
      </c>
      <c r="H40" s="248">
        <v>0.58666666666666656</v>
      </c>
      <c r="I40" s="249">
        <v>0.66416666666666668</v>
      </c>
      <c r="J40" s="248">
        <v>0.80833333333333324</v>
      </c>
      <c r="K40" s="248">
        <v>2.0825</v>
      </c>
      <c r="L40" s="248">
        <v>1.6633333333333331</v>
      </c>
      <c r="M40" s="292">
        <v>0.79916666666666714</v>
      </c>
      <c r="O40" s="133">
        <v>24</v>
      </c>
      <c r="P40" s="157">
        <f t="shared" si="3"/>
        <v>0</v>
      </c>
      <c r="Q40" s="158">
        <f t="shared" si="3"/>
        <v>0</v>
      </c>
      <c r="R40" s="158">
        <f t="shared" si="3"/>
        <v>0</v>
      </c>
      <c r="S40" s="158">
        <f t="shared" si="2"/>
        <v>0</v>
      </c>
      <c r="T40" s="158">
        <f t="shared" si="2"/>
        <v>0</v>
      </c>
      <c r="U40" s="158">
        <f t="shared" si="2"/>
        <v>0</v>
      </c>
      <c r="V40" s="158">
        <f t="shared" si="2"/>
        <v>0</v>
      </c>
      <c r="W40" s="158">
        <f t="shared" si="2"/>
        <v>0</v>
      </c>
      <c r="X40" s="158">
        <f t="shared" si="2"/>
        <v>0</v>
      </c>
      <c r="Y40" s="158">
        <f t="shared" si="2"/>
        <v>0</v>
      </c>
      <c r="Z40" s="158">
        <f t="shared" si="2"/>
        <v>0</v>
      </c>
      <c r="AA40" s="159">
        <f t="shared" si="2"/>
        <v>0</v>
      </c>
      <c r="AC40" s="3"/>
      <c r="AG40" s="8"/>
    </row>
    <row r="41" spans="1:42" ht="15" customHeight="1" x14ac:dyDescent="0.2">
      <c r="A41" s="93">
        <v>24</v>
      </c>
      <c r="B41" s="291">
        <v>0.80666666666666675</v>
      </c>
      <c r="C41" s="248">
        <v>1.2683333333333333</v>
      </c>
      <c r="D41" s="248">
        <v>1.115833333333333</v>
      </c>
      <c r="E41" s="248">
        <v>1.5324999999999995</v>
      </c>
      <c r="F41" s="248">
        <v>0.78500000000000048</v>
      </c>
      <c r="G41" s="248">
        <v>0.99416666666666675</v>
      </c>
      <c r="H41" s="248">
        <v>0.58999999999999975</v>
      </c>
      <c r="I41" s="249">
        <v>0.65666666666666673</v>
      </c>
      <c r="J41" s="248">
        <v>1.3666666666666669</v>
      </c>
      <c r="K41" s="248">
        <v>1.5608333333333333</v>
      </c>
      <c r="L41" s="248">
        <v>2.4700000000000002</v>
      </c>
      <c r="M41" s="292">
        <v>0.77</v>
      </c>
      <c r="O41" s="133">
        <v>25</v>
      </c>
      <c r="P41" s="164">
        <f t="shared" si="3"/>
        <v>0</v>
      </c>
      <c r="Q41" s="165">
        <f t="shared" si="3"/>
        <v>0</v>
      </c>
      <c r="R41" s="165">
        <f t="shared" si="3"/>
        <v>0</v>
      </c>
      <c r="S41" s="165">
        <f t="shared" si="2"/>
        <v>0</v>
      </c>
      <c r="T41" s="165">
        <f t="shared" si="2"/>
        <v>0</v>
      </c>
      <c r="U41" s="165">
        <f t="shared" si="2"/>
        <v>0</v>
      </c>
      <c r="V41" s="165">
        <f t="shared" si="2"/>
        <v>0</v>
      </c>
      <c r="W41" s="165">
        <f t="shared" si="2"/>
        <v>0</v>
      </c>
      <c r="X41" s="165">
        <f t="shared" si="2"/>
        <v>0</v>
      </c>
      <c r="Y41" s="165">
        <f t="shared" si="2"/>
        <v>0</v>
      </c>
      <c r="Z41" s="165">
        <f t="shared" si="2"/>
        <v>0</v>
      </c>
      <c r="AA41" s="166">
        <f t="shared" si="2"/>
        <v>0</v>
      </c>
      <c r="AC41" s="3"/>
      <c r="AG41" s="8"/>
    </row>
    <row r="42" spans="1:42" ht="15" customHeight="1" x14ac:dyDescent="0.2">
      <c r="A42" s="93">
        <v>25</v>
      </c>
      <c r="B42" s="291">
        <v>0.81166666666666665</v>
      </c>
      <c r="C42" s="249">
        <v>1.1016666666666668</v>
      </c>
      <c r="D42" s="249">
        <v>1.0750000000000002</v>
      </c>
      <c r="E42" s="249">
        <v>1.6108333333333338</v>
      </c>
      <c r="F42" s="249">
        <v>0.77333333333333343</v>
      </c>
      <c r="G42" s="249">
        <v>0.98750000000000016</v>
      </c>
      <c r="H42" s="249">
        <v>0.58749999999999991</v>
      </c>
      <c r="I42" s="249">
        <v>0.64916666666666678</v>
      </c>
      <c r="J42" s="248">
        <v>1.3683333333333332</v>
      </c>
      <c r="K42" s="249">
        <v>1.5433333333333332</v>
      </c>
      <c r="L42" s="249">
        <v>2.2658333333333331</v>
      </c>
      <c r="M42" s="295">
        <v>0.77083333333333348</v>
      </c>
      <c r="O42" s="134">
        <v>26</v>
      </c>
      <c r="P42" s="160">
        <f t="shared" si="3"/>
        <v>0</v>
      </c>
      <c r="Q42" s="161">
        <f t="shared" si="3"/>
        <v>0</v>
      </c>
      <c r="R42" s="161">
        <f t="shared" si="3"/>
        <v>0</v>
      </c>
      <c r="S42" s="161">
        <f t="shared" si="2"/>
        <v>0</v>
      </c>
      <c r="T42" s="161">
        <f t="shared" si="2"/>
        <v>0</v>
      </c>
      <c r="U42" s="161">
        <f t="shared" si="2"/>
        <v>0</v>
      </c>
      <c r="V42" s="161">
        <f t="shared" si="2"/>
        <v>0</v>
      </c>
      <c r="W42" s="161">
        <f t="shared" si="2"/>
        <v>0</v>
      </c>
      <c r="X42" s="161">
        <f t="shared" si="2"/>
        <v>0</v>
      </c>
      <c r="Y42" s="161">
        <f t="shared" si="2"/>
        <v>0</v>
      </c>
      <c r="Z42" s="161">
        <f t="shared" si="2"/>
        <v>0</v>
      </c>
      <c r="AA42" s="162">
        <f t="shared" si="2"/>
        <v>0</v>
      </c>
      <c r="AC42" s="3"/>
      <c r="AG42" s="8"/>
    </row>
    <row r="43" spans="1:42" ht="15" customHeight="1" x14ac:dyDescent="0.2">
      <c r="A43" s="94">
        <v>26</v>
      </c>
      <c r="B43" s="291">
        <v>0.81416666666666682</v>
      </c>
      <c r="C43" s="247">
        <v>0.80833333333333368</v>
      </c>
      <c r="D43" s="247">
        <v>1.1725000000000003</v>
      </c>
      <c r="E43" s="247">
        <v>1.583333333333333</v>
      </c>
      <c r="F43" s="247">
        <v>1.1033333333333335</v>
      </c>
      <c r="G43" s="247">
        <v>0.98000000000000032</v>
      </c>
      <c r="H43" s="247">
        <v>0.57916666666666672</v>
      </c>
      <c r="I43" s="249">
        <v>0.60249999999999992</v>
      </c>
      <c r="J43" s="248">
        <v>0.85</v>
      </c>
      <c r="K43" s="247">
        <v>1.4591666666666667</v>
      </c>
      <c r="L43" s="247">
        <v>2.5558333333333336</v>
      </c>
      <c r="M43" s="294">
        <v>0.76916666666666655</v>
      </c>
      <c r="O43" s="133">
        <v>27</v>
      </c>
      <c r="P43" s="157">
        <f t="shared" si="3"/>
        <v>0</v>
      </c>
      <c r="Q43" s="158">
        <f t="shared" si="3"/>
        <v>0</v>
      </c>
      <c r="R43" s="158">
        <f t="shared" si="3"/>
        <v>0</v>
      </c>
      <c r="S43" s="158">
        <f t="shared" si="2"/>
        <v>0</v>
      </c>
      <c r="T43" s="158">
        <f t="shared" si="2"/>
        <v>0</v>
      </c>
      <c r="U43" s="158">
        <f t="shared" si="2"/>
        <v>0</v>
      </c>
      <c r="V43" s="158">
        <f t="shared" si="2"/>
        <v>0</v>
      </c>
      <c r="W43" s="158">
        <f t="shared" si="2"/>
        <v>0</v>
      </c>
      <c r="X43" s="158">
        <f t="shared" si="2"/>
        <v>0</v>
      </c>
      <c r="Y43" s="158">
        <f t="shared" si="2"/>
        <v>0</v>
      </c>
      <c r="Z43" s="158">
        <f t="shared" si="2"/>
        <v>0</v>
      </c>
      <c r="AA43" s="159">
        <f t="shared" si="2"/>
        <v>0</v>
      </c>
      <c r="AC43" s="3"/>
      <c r="AG43" s="8"/>
    </row>
    <row r="44" spans="1:42" ht="15" customHeight="1" x14ac:dyDescent="0.2">
      <c r="A44" s="93">
        <v>27</v>
      </c>
      <c r="B44" s="293">
        <v>0.81000000000000016</v>
      </c>
      <c r="C44" s="248">
        <v>0.80166666666666642</v>
      </c>
      <c r="D44" s="248">
        <v>1.0016666666666667</v>
      </c>
      <c r="E44" s="248">
        <v>1.5549999999999999</v>
      </c>
      <c r="F44" s="248">
        <v>1.3616666666666664</v>
      </c>
      <c r="G44" s="248">
        <v>0.98583333333333345</v>
      </c>
      <c r="H44" s="248">
        <v>0.59083333333333321</v>
      </c>
      <c r="I44" s="249">
        <v>0.56000000000000039</v>
      </c>
      <c r="J44" s="248">
        <v>1.0250000000000001</v>
      </c>
      <c r="K44" s="248">
        <v>1.5433333333333332</v>
      </c>
      <c r="L44" s="248">
        <v>1.6516666666666671</v>
      </c>
      <c r="M44" s="292">
        <v>1.5341666666666669</v>
      </c>
      <c r="O44" s="133">
        <v>28</v>
      </c>
      <c r="P44" s="157">
        <f t="shared" si="3"/>
        <v>0</v>
      </c>
      <c r="Q44" s="158">
        <f t="shared" si="3"/>
        <v>0</v>
      </c>
      <c r="R44" s="158">
        <f t="shared" si="3"/>
        <v>0</v>
      </c>
      <c r="S44" s="158">
        <f t="shared" si="2"/>
        <v>0</v>
      </c>
      <c r="T44" s="158">
        <f t="shared" si="2"/>
        <v>0</v>
      </c>
      <c r="U44" s="158">
        <f t="shared" si="2"/>
        <v>0</v>
      </c>
      <c r="V44" s="158">
        <f t="shared" si="2"/>
        <v>0</v>
      </c>
      <c r="W44" s="158">
        <f t="shared" si="2"/>
        <v>0</v>
      </c>
      <c r="X44" s="158">
        <f t="shared" si="2"/>
        <v>0</v>
      </c>
      <c r="Y44" s="158">
        <f t="shared" si="2"/>
        <v>0</v>
      </c>
      <c r="Z44" s="158">
        <f t="shared" si="2"/>
        <v>0</v>
      </c>
      <c r="AA44" s="159">
        <f t="shared" si="2"/>
        <v>0</v>
      </c>
      <c r="AC44" s="3"/>
      <c r="AG44" s="8"/>
    </row>
    <row r="45" spans="1:42" ht="15" customHeight="1" x14ac:dyDescent="0.2">
      <c r="A45" s="93">
        <v>28</v>
      </c>
      <c r="B45" s="291">
        <v>0.82166666666666677</v>
      </c>
      <c r="C45" s="248">
        <v>1.0074999999999998</v>
      </c>
      <c r="D45" s="248">
        <v>1.0041666666666667</v>
      </c>
      <c r="E45" s="248">
        <v>2.0158333333333336</v>
      </c>
      <c r="F45" s="248">
        <v>1.0874999999999999</v>
      </c>
      <c r="G45" s="248">
        <v>0.99916666666666698</v>
      </c>
      <c r="H45" s="248">
        <v>0.80166666666666664</v>
      </c>
      <c r="I45" s="249">
        <v>0.56583333333333352</v>
      </c>
      <c r="J45" s="248">
        <v>2.0491666666666664</v>
      </c>
      <c r="K45" s="248">
        <v>1.5225</v>
      </c>
      <c r="L45" s="248">
        <v>1.6133333333333333</v>
      </c>
      <c r="M45" s="292">
        <v>0.82583333333333331</v>
      </c>
      <c r="O45" s="133">
        <v>29</v>
      </c>
      <c r="P45" s="157">
        <f>IF(B46="tad","tad",IF(B46&lt;$F$11,$H$11*(B46-$J$11)^$L$11,$H$12*(B46-$J$12)^$L$12))</f>
        <v>0</v>
      </c>
      <c r="Q45" s="163"/>
      <c r="R45" s="158">
        <f t="shared" si="3"/>
        <v>0</v>
      </c>
      <c r="S45" s="158">
        <f t="shared" si="3"/>
        <v>0</v>
      </c>
      <c r="T45" s="158">
        <f t="shared" si="3"/>
        <v>0</v>
      </c>
      <c r="U45" s="158">
        <f t="shared" si="3"/>
        <v>0</v>
      </c>
      <c r="V45" s="158">
        <f t="shared" si="3"/>
        <v>0</v>
      </c>
      <c r="W45" s="158">
        <f t="shared" si="3"/>
        <v>0</v>
      </c>
      <c r="X45" s="158">
        <f t="shared" si="3"/>
        <v>0</v>
      </c>
      <c r="Y45" s="158">
        <f t="shared" si="3"/>
        <v>0</v>
      </c>
      <c r="Z45" s="158">
        <f t="shared" si="3"/>
        <v>0</v>
      </c>
      <c r="AA45" s="159">
        <f t="shared" si="3"/>
        <v>0</v>
      </c>
      <c r="AC45" s="3"/>
      <c r="AG45" s="2"/>
    </row>
    <row r="46" spans="1:42" ht="15" customHeight="1" x14ac:dyDescent="0.2">
      <c r="A46" s="93">
        <v>29</v>
      </c>
      <c r="B46" s="291">
        <v>0.81083333333333352</v>
      </c>
      <c r="C46" s="296">
        <v>1.0975000000000001</v>
      </c>
      <c r="D46" s="248">
        <v>1.0041666666666667</v>
      </c>
      <c r="E46" s="248">
        <v>1.6691666666666667</v>
      </c>
      <c r="F46" s="248">
        <v>1.0508333333333331</v>
      </c>
      <c r="G46" s="248">
        <v>0.6908333333333333</v>
      </c>
      <c r="H46" s="248">
        <v>1.5966666666666665</v>
      </c>
      <c r="I46" s="249">
        <v>0.57333333333333336</v>
      </c>
      <c r="J46" s="248">
        <v>1.1025000000000003</v>
      </c>
      <c r="K46" s="248">
        <v>1.2924999999999998</v>
      </c>
      <c r="L46" s="248">
        <v>1.8716666666666661</v>
      </c>
      <c r="M46" s="292">
        <v>0.8258333333333332</v>
      </c>
      <c r="O46" s="133">
        <v>30</v>
      </c>
      <c r="P46" s="157">
        <f>IF(B47="tad","tad",IF(B47&lt;$F$11,$H$11*(B47-$J$11)^$L$11,$H$12*(B47-$J$12)^$L$12))</f>
        <v>0</v>
      </c>
      <c r="Q46" s="163"/>
      <c r="R46" s="158">
        <f t="shared" si="3"/>
        <v>0</v>
      </c>
      <c r="S46" s="158">
        <f t="shared" si="3"/>
        <v>0</v>
      </c>
      <c r="T46" s="158">
        <f t="shared" si="3"/>
        <v>0</v>
      </c>
      <c r="U46" s="158">
        <f t="shared" si="3"/>
        <v>0</v>
      </c>
      <c r="V46" s="158">
        <f t="shared" si="3"/>
        <v>0</v>
      </c>
      <c r="W46" s="158">
        <f t="shared" si="3"/>
        <v>0</v>
      </c>
      <c r="X46" s="158">
        <f t="shared" si="3"/>
        <v>0</v>
      </c>
      <c r="Y46" s="158">
        <f t="shared" si="3"/>
        <v>0</v>
      </c>
      <c r="Z46" s="158">
        <f t="shared" si="3"/>
        <v>0</v>
      </c>
      <c r="AA46" s="159">
        <f t="shared" si="3"/>
        <v>0</v>
      </c>
      <c r="AC46" s="35"/>
      <c r="AG46" s="2"/>
    </row>
    <row r="47" spans="1:42" ht="15" customHeight="1" x14ac:dyDescent="0.2">
      <c r="A47" s="93">
        <v>30</v>
      </c>
      <c r="B47" s="291">
        <v>0.80166666666666686</v>
      </c>
      <c r="C47" s="297"/>
      <c r="D47" s="248">
        <v>0.98500000000000021</v>
      </c>
      <c r="E47" s="248">
        <v>1.2583333333333335</v>
      </c>
      <c r="F47" s="248">
        <v>1.0983333333333329</v>
      </c>
      <c r="G47" s="248">
        <v>0.62999999999999956</v>
      </c>
      <c r="H47" s="248">
        <v>1.1125000000000003</v>
      </c>
      <c r="I47" s="249">
        <v>0.57250000000000012</v>
      </c>
      <c r="J47" s="248">
        <v>0.94250000000000023</v>
      </c>
      <c r="K47" s="248">
        <v>1.2408333333333328</v>
      </c>
      <c r="L47" s="248">
        <v>2.2825000000000002</v>
      </c>
      <c r="M47" s="292">
        <v>1.8108333333333331</v>
      </c>
      <c r="O47" s="133">
        <v>31</v>
      </c>
      <c r="P47" s="157">
        <f>IF(B48="tad","tad",IF(B48&lt;$F$11,$H$11*(B48-$J$11)^$L$11,$H$12*(B48-$J$12)^$L$12))</f>
        <v>0</v>
      </c>
      <c r="Q47" s="163"/>
      <c r="R47" s="158">
        <f>IF(D48="tad","tad",IF(D48&lt;$F$11,$H$11*(D48-$J$11)^$L$11,$H$12*(D48-$J$12)^$L$12))</f>
        <v>0</v>
      </c>
      <c r="S47" s="163"/>
      <c r="T47" s="158">
        <f>IF(F48="tad","tad",IF(F48&lt;$F$11,$H$11*(F48-$J$11)^$L$11,$H$12*(F48-$J$12)^$L$12))</f>
        <v>0</v>
      </c>
      <c r="U47" s="163"/>
      <c r="V47" s="158">
        <f>IF(H48="tad","tad",IF(H48&lt;$F$11,$H$11*(H48-$J$11)^$L$11,$H$12*(H48-$J$12)^$L$12))</f>
        <v>0</v>
      </c>
      <c r="W47" s="158">
        <f>IF(I48="tad","tad",IF(I48&lt;$F$11,$H$11*(I48-$J$11)^$L$11,$H$12*(I48-$J$12)^$L$12))</f>
        <v>0</v>
      </c>
      <c r="X47" s="163"/>
      <c r="Y47" s="158">
        <f>IF(K48="tad","tad",IF(K48&lt;$F$11,$H$11*(K48-$J$11)^$L$11,$H$12*(K48-$J$12)^$L$12))</f>
        <v>0</v>
      </c>
      <c r="Z47" s="163"/>
      <c r="AA47" s="159">
        <f>IF(M48="tad","tad",IF(M48&lt;$F$11,$H$11*(M48-$J$11)^$L$11,$H$12*(M48-$J$12)^$L$12))</f>
        <v>0</v>
      </c>
      <c r="AC47" s="3"/>
    </row>
    <row r="48" spans="1:42" ht="15" customHeight="1" x14ac:dyDescent="0.2">
      <c r="A48" s="92">
        <v>31</v>
      </c>
      <c r="B48" s="298">
        <v>0.87083333333333346</v>
      </c>
      <c r="C48" s="299"/>
      <c r="D48" s="250">
        <v>1.1508333333333336</v>
      </c>
      <c r="E48" s="299"/>
      <c r="F48" s="250">
        <v>1.0574999999999999</v>
      </c>
      <c r="G48" s="299"/>
      <c r="H48" s="250">
        <v>0.93583333333333307</v>
      </c>
      <c r="I48" s="249">
        <v>0.56750000000000023</v>
      </c>
      <c r="J48" s="299"/>
      <c r="K48" s="250">
        <v>1.2891666666666661</v>
      </c>
      <c r="L48" s="299"/>
      <c r="M48" s="300">
        <v>1.2458333333333333</v>
      </c>
      <c r="O48" s="135"/>
      <c r="P48" s="111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7"/>
      <c r="AC48" s="3"/>
      <c r="AE48" s="1" t="s">
        <v>0</v>
      </c>
      <c r="AF48" s="1" t="s">
        <v>1</v>
      </c>
      <c r="AG48" s="1" t="s">
        <v>2</v>
      </c>
      <c r="AH48" s="1" t="s">
        <v>3</v>
      </c>
      <c r="AI48" s="1" t="s">
        <v>4</v>
      </c>
      <c r="AJ48" s="1" t="s">
        <v>5</v>
      </c>
      <c r="AK48" s="1" t="s">
        <v>6</v>
      </c>
      <c r="AL48" s="1" t="s">
        <v>7</v>
      </c>
      <c r="AM48" s="1" t="s">
        <v>8</v>
      </c>
      <c r="AN48" s="1" t="s">
        <v>9</v>
      </c>
      <c r="AO48" s="1" t="s">
        <v>10</v>
      </c>
      <c r="AP48" s="1" t="s">
        <v>11</v>
      </c>
    </row>
    <row r="49" spans="1:42" x14ac:dyDescent="0.2">
      <c r="A49" s="95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7"/>
      <c r="O49" s="136" t="s">
        <v>15</v>
      </c>
      <c r="P49" s="210">
        <f t="shared" ref="P49:AA49" si="4">IF(P53&gt;$AK$63,"tad",IF(P55&gt;$AK$63,"tad",MAX(P17:P47)))</f>
        <v>0</v>
      </c>
      <c r="Q49" s="210">
        <f t="shared" si="4"/>
        <v>0</v>
      </c>
      <c r="R49" s="210">
        <f t="shared" si="4"/>
        <v>0</v>
      </c>
      <c r="S49" s="210">
        <f t="shared" si="4"/>
        <v>0</v>
      </c>
      <c r="T49" s="210">
        <f t="shared" si="4"/>
        <v>0</v>
      </c>
      <c r="U49" s="210">
        <f t="shared" si="4"/>
        <v>0</v>
      </c>
      <c r="V49" s="210">
        <f t="shared" si="4"/>
        <v>0</v>
      </c>
      <c r="W49" s="210">
        <f t="shared" si="4"/>
        <v>0</v>
      </c>
      <c r="X49" s="210">
        <f t="shared" si="4"/>
        <v>0</v>
      </c>
      <c r="Y49" s="210">
        <f t="shared" si="4"/>
        <v>0</v>
      </c>
      <c r="Z49" s="210">
        <f t="shared" si="4"/>
        <v>0</v>
      </c>
      <c r="AA49" s="216">
        <f t="shared" si="4"/>
        <v>0</v>
      </c>
      <c r="AC49" s="9">
        <f>MAX(P17:AA47)</f>
        <v>0</v>
      </c>
      <c r="AE49">
        <v>31</v>
      </c>
      <c r="AF49">
        <v>28</v>
      </c>
      <c r="AG49">
        <v>31</v>
      </c>
      <c r="AH49">
        <v>30</v>
      </c>
      <c r="AI49">
        <v>31</v>
      </c>
      <c r="AJ49">
        <v>30</v>
      </c>
      <c r="AK49">
        <v>31</v>
      </c>
      <c r="AL49">
        <v>31</v>
      </c>
      <c r="AM49">
        <v>30</v>
      </c>
      <c r="AN49">
        <v>31</v>
      </c>
      <c r="AO49">
        <v>30</v>
      </c>
      <c r="AP49">
        <v>31</v>
      </c>
    </row>
    <row r="50" spans="1:42" x14ac:dyDescent="0.2">
      <c r="O50" s="135" t="s">
        <v>36</v>
      </c>
      <c r="P50" s="211">
        <f t="shared" ref="P50:AA50" si="5">IF(P53&gt;$AK$63,"tad",IF(P55&gt;$AK$63,"tad",AVERAGE(P17:P47)))</f>
        <v>0</v>
      </c>
      <c r="Q50" s="211">
        <f t="shared" si="5"/>
        <v>0</v>
      </c>
      <c r="R50" s="211">
        <f t="shared" si="5"/>
        <v>0</v>
      </c>
      <c r="S50" s="211">
        <f t="shared" si="5"/>
        <v>0</v>
      </c>
      <c r="T50" s="211">
        <f t="shared" si="5"/>
        <v>0</v>
      </c>
      <c r="U50" s="211">
        <f t="shared" si="5"/>
        <v>0</v>
      </c>
      <c r="V50" s="211">
        <f t="shared" si="5"/>
        <v>0</v>
      </c>
      <c r="W50" s="211">
        <f t="shared" si="5"/>
        <v>0</v>
      </c>
      <c r="X50" s="211">
        <f t="shared" si="5"/>
        <v>0</v>
      </c>
      <c r="Y50" s="211">
        <f t="shared" si="5"/>
        <v>0</v>
      </c>
      <c r="Z50" s="211">
        <f t="shared" si="5"/>
        <v>0</v>
      </c>
      <c r="AA50" s="217">
        <f t="shared" si="5"/>
        <v>0</v>
      </c>
      <c r="AC50" s="3"/>
      <c r="AD50" s="23" t="s">
        <v>32</v>
      </c>
      <c r="AE50">
        <v>15</v>
      </c>
      <c r="AF50">
        <v>15</v>
      </c>
      <c r="AG50">
        <v>15</v>
      </c>
      <c r="AH50">
        <v>15</v>
      </c>
      <c r="AI50">
        <v>15</v>
      </c>
      <c r="AJ50">
        <v>15</v>
      </c>
      <c r="AK50">
        <v>15</v>
      </c>
      <c r="AL50">
        <v>15</v>
      </c>
      <c r="AM50">
        <v>15</v>
      </c>
      <c r="AN50">
        <v>15</v>
      </c>
      <c r="AO50">
        <v>15</v>
      </c>
      <c r="AP50">
        <v>15</v>
      </c>
    </row>
    <row r="51" spans="1:42" x14ac:dyDescent="0.2">
      <c r="O51" s="137" t="s">
        <v>14</v>
      </c>
      <c r="P51" s="212">
        <f t="shared" ref="P51:AA51" si="6">IF(P53&gt;$AK$63,"tad",IF(P55&gt;$AK$63,"tad",MIN(P17:P47)))</f>
        <v>0</v>
      </c>
      <c r="Q51" s="212">
        <f t="shared" si="6"/>
        <v>0</v>
      </c>
      <c r="R51" s="212">
        <f t="shared" si="6"/>
        <v>0</v>
      </c>
      <c r="S51" s="212">
        <f t="shared" si="6"/>
        <v>0</v>
      </c>
      <c r="T51" s="212">
        <f t="shared" si="6"/>
        <v>0</v>
      </c>
      <c r="U51" s="212">
        <f t="shared" si="6"/>
        <v>0</v>
      </c>
      <c r="V51" s="212">
        <f t="shared" si="6"/>
        <v>0</v>
      </c>
      <c r="W51" s="212">
        <f t="shared" si="6"/>
        <v>0</v>
      </c>
      <c r="X51" s="212">
        <f t="shared" si="6"/>
        <v>0</v>
      </c>
      <c r="Y51" s="212">
        <f t="shared" si="6"/>
        <v>0</v>
      </c>
      <c r="Z51" s="212">
        <f t="shared" si="6"/>
        <v>0</v>
      </c>
      <c r="AA51" s="218">
        <f t="shared" si="6"/>
        <v>0</v>
      </c>
      <c r="AC51" s="3"/>
      <c r="AD51" s="2" t="s">
        <v>16</v>
      </c>
      <c r="AE51" s="2">
        <f t="shared" ref="AE51:AP51" si="7">COUNT(P17:P31)</f>
        <v>15</v>
      </c>
      <c r="AF51" s="2">
        <f t="shared" si="7"/>
        <v>15</v>
      </c>
      <c r="AG51" s="2">
        <f t="shared" si="7"/>
        <v>15</v>
      </c>
      <c r="AH51" s="2">
        <f t="shared" si="7"/>
        <v>15</v>
      </c>
      <c r="AI51" s="2">
        <f t="shared" si="7"/>
        <v>15</v>
      </c>
      <c r="AJ51" s="2">
        <f t="shared" si="7"/>
        <v>15</v>
      </c>
      <c r="AK51" s="2">
        <f t="shared" si="7"/>
        <v>15</v>
      </c>
      <c r="AL51" s="2">
        <f t="shared" si="7"/>
        <v>15</v>
      </c>
      <c r="AM51" s="2">
        <f t="shared" si="7"/>
        <v>15</v>
      </c>
      <c r="AN51" s="2">
        <f t="shared" si="7"/>
        <v>15</v>
      </c>
      <c r="AO51" s="2">
        <f t="shared" si="7"/>
        <v>15</v>
      </c>
      <c r="AP51" s="2">
        <f t="shared" si="7"/>
        <v>15</v>
      </c>
    </row>
    <row r="52" spans="1:42" x14ac:dyDescent="0.2">
      <c r="O52" s="135" t="s">
        <v>35</v>
      </c>
      <c r="P52" s="213">
        <f t="shared" ref="P52:AA52" si="8">IF(P53&gt;$AK$63,"tad",AVERAGE(P17:P31))</f>
        <v>0</v>
      </c>
      <c r="Q52" s="213">
        <f t="shared" si="8"/>
        <v>0</v>
      </c>
      <c r="R52" s="213">
        <f t="shared" si="8"/>
        <v>0</v>
      </c>
      <c r="S52" s="213">
        <f t="shared" si="8"/>
        <v>0</v>
      </c>
      <c r="T52" s="213">
        <f t="shared" si="8"/>
        <v>0</v>
      </c>
      <c r="U52" s="213">
        <f t="shared" si="8"/>
        <v>0</v>
      </c>
      <c r="V52" s="213">
        <f t="shared" si="8"/>
        <v>0</v>
      </c>
      <c r="W52" s="213">
        <f t="shared" si="8"/>
        <v>0</v>
      </c>
      <c r="X52" s="213">
        <f t="shared" si="8"/>
        <v>0</v>
      </c>
      <c r="Y52" s="213">
        <f t="shared" si="8"/>
        <v>0</v>
      </c>
      <c r="Z52" s="213">
        <f t="shared" si="8"/>
        <v>0</v>
      </c>
      <c r="AA52" s="219">
        <f t="shared" si="8"/>
        <v>0</v>
      </c>
      <c r="AC52" s="209">
        <f>COUNT(P52:AA52)</f>
        <v>12</v>
      </c>
      <c r="AD52" t="s">
        <v>17</v>
      </c>
      <c r="AE52">
        <f t="shared" ref="AE52:AP52" si="9">AE50-AE51</f>
        <v>0</v>
      </c>
      <c r="AF52">
        <f t="shared" si="9"/>
        <v>0</v>
      </c>
      <c r="AG52">
        <f t="shared" si="9"/>
        <v>0</v>
      </c>
      <c r="AH52">
        <f t="shared" si="9"/>
        <v>0</v>
      </c>
      <c r="AI52">
        <f t="shared" si="9"/>
        <v>0</v>
      </c>
      <c r="AJ52">
        <f t="shared" si="9"/>
        <v>0</v>
      </c>
      <c r="AK52">
        <f t="shared" si="9"/>
        <v>0</v>
      </c>
      <c r="AL52">
        <f t="shared" si="9"/>
        <v>0</v>
      </c>
      <c r="AM52">
        <f t="shared" si="9"/>
        <v>0</v>
      </c>
      <c r="AN52">
        <f t="shared" si="9"/>
        <v>0</v>
      </c>
      <c r="AO52">
        <f t="shared" si="9"/>
        <v>0</v>
      </c>
      <c r="AP52">
        <f t="shared" si="9"/>
        <v>0</v>
      </c>
    </row>
    <row r="53" spans="1:42" x14ac:dyDescent="0.2">
      <c r="O53" s="137" t="s">
        <v>29</v>
      </c>
      <c r="P53" s="214">
        <f t="shared" ref="P53:AA53" si="10">IF(AE52&gt;0,AE52,0)</f>
        <v>0</v>
      </c>
      <c r="Q53" s="214">
        <f t="shared" si="10"/>
        <v>0</v>
      </c>
      <c r="R53" s="214">
        <f t="shared" si="10"/>
        <v>0</v>
      </c>
      <c r="S53" s="214">
        <f t="shared" si="10"/>
        <v>0</v>
      </c>
      <c r="T53" s="214">
        <f t="shared" si="10"/>
        <v>0</v>
      </c>
      <c r="U53" s="214">
        <f t="shared" si="10"/>
        <v>0</v>
      </c>
      <c r="V53" s="214">
        <f t="shared" si="10"/>
        <v>0</v>
      </c>
      <c r="W53" s="214">
        <f t="shared" si="10"/>
        <v>0</v>
      </c>
      <c r="X53" s="214">
        <f t="shared" si="10"/>
        <v>0</v>
      </c>
      <c r="Y53" s="214">
        <f t="shared" si="10"/>
        <v>0</v>
      </c>
      <c r="Z53" s="214">
        <f t="shared" si="10"/>
        <v>0</v>
      </c>
      <c r="AA53" s="220">
        <f t="shared" si="10"/>
        <v>0</v>
      </c>
      <c r="AC53" s="209"/>
      <c r="AD53" s="23" t="s">
        <v>33</v>
      </c>
      <c r="AE53">
        <v>16</v>
      </c>
      <c r="AF53">
        <v>13</v>
      </c>
      <c r="AG53">
        <v>16</v>
      </c>
      <c r="AH53">
        <v>15</v>
      </c>
      <c r="AI53">
        <v>16</v>
      </c>
      <c r="AJ53">
        <v>15</v>
      </c>
      <c r="AK53">
        <v>16</v>
      </c>
      <c r="AL53">
        <v>16</v>
      </c>
      <c r="AM53">
        <v>15</v>
      </c>
      <c r="AN53">
        <v>16</v>
      </c>
      <c r="AO53">
        <v>15</v>
      </c>
      <c r="AP53">
        <v>16</v>
      </c>
    </row>
    <row r="54" spans="1:42" x14ac:dyDescent="0.2">
      <c r="O54" s="135" t="s">
        <v>38</v>
      </c>
      <c r="P54" s="213">
        <f t="shared" ref="P54:AA54" si="11">IF(P55&gt;$AK$63,"tad",AVERAGE(P32:P47))</f>
        <v>0</v>
      </c>
      <c r="Q54" s="213">
        <f t="shared" si="11"/>
        <v>0</v>
      </c>
      <c r="R54" s="213">
        <f t="shared" si="11"/>
        <v>0</v>
      </c>
      <c r="S54" s="213">
        <f t="shared" si="11"/>
        <v>0</v>
      </c>
      <c r="T54" s="213">
        <f t="shared" si="11"/>
        <v>0</v>
      </c>
      <c r="U54" s="213">
        <f t="shared" si="11"/>
        <v>0</v>
      </c>
      <c r="V54" s="213">
        <f t="shared" si="11"/>
        <v>0</v>
      </c>
      <c r="W54" s="213">
        <f t="shared" si="11"/>
        <v>0</v>
      </c>
      <c r="X54" s="213">
        <f t="shared" si="11"/>
        <v>0</v>
      </c>
      <c r="Y54" s="213">
        <f t="shared" si="11"/>
        <v>0</v>
      </c>
      <c r="Z54" s="213">
        <f t="shared" si="11"/>
        <v>0</v>
      </c>
      <c r="AA54" s="219">
        <f t="shared" si="11"/>
        <v>0</v>
      </c>
      <c r="AC54" s="209">
        <f>COUNT(P54:AA54)</f>
        <v>12</v>
      </c>
      <c r="AD54" s="2" t="s">
        <v>16</v>
      </c>
      <c r="AE54" s="2">
        <f t="shared" ref="AE54:AP54" si="12">COUNT(P32:P47)</f>
        <v>16</v>
      </c>
      <c r="AF54" s="2">
        <f t="shared" si="12"/>
        <v>13</v>
      </c>
      <c r="AG54" s="2">
        <f t="shared" si="12"/>
        <v>16</v>
      </c>
      <c r="AH54" s="2">
        <f t="shared" si="12"/>
        <v>15</v>
      </c>
      <c r="AI54" s="2">
        <f t="shared" si="12"/>
        <v>16</v>
      </c>
      <c r="AJ54" s="2">
        <f t="shared" si="12"/>
        <v>15</v>
      </c>
      <c r="AK54" s="2">
        <f t="shared" si="12"/>
        <v>16</v>
      </c>
      <c r="AL54" s="2">
        <f t="shared" si="12"/>
        <v>16</v>
      </c>
      <c r="AM54" s="2">
        <f t="shared" si="12"/>
        <v>15</v>
      </c>
      <c r="AN54" s="2">
        <f t="shared" si="12"/>
        <v>16</v>
      </c>
      <c r="AO54" s="2">
        <f t="shared" si="12"/>
        <v>15</v>
      </c>
      <c r="AP54" s="2">
        <f t="shared" si="12"/>
        <v>16</v>
      </c>
    </row>
    <row r="55" spans="1:42" x14ac:dyDescent="0.2">
      <c r="O55" s="138" t="s">
        <v>29</v>
      </c>
      <c r="P55" s="215">
        <f t="shared" ref="P55:AA55" si="13">IF(AE55&gt;0,AE55,0)</f>
        <v>0</v>
      </c>
      <c r="Q55" s="215">
        <f t="shared" si="13"/>
        <v>0</v>
      </c>
      <c r="R55" s="215">
        <f t="shared" si="13"/>
        <v>0</v>
      </c>
      <c r="S55" s="215">
        <f t="shared" si="13"/>
        <v>0</v>
      </c>
      <c r="T55" s="215">
        <f t="shared" si="13"/>
        <v>0</v>
      </c>
      <c r="U55" s="215">
        <f t="shared" si="13"/>
        <v>0</v>
      </c>
      <c r="V55" s="215">
        <f t="shared" si="13"/>
        <v>0</v>
      </c>
      <c r="W55" s="215">
        <f t="shared" si="13"/>
        <v>0</v>
      </c>
      <c r="X55" s="215">
        <f t="shared" si="13"/>
        <v>0</v>
      </c>
      <c r="Y55" s="215">
        <f t="shared" si="13"/>
        <v>0</v>
      </c>
      <c r="Z55" s="215">
        <f t="shared" si="13"/>
        <v>0</v>
      </c>
      <c r="AA55" s="221">
        <f t="shared" si="13"/>
        <v>0</v>
      </c>
      <c r="AC55" s="3"/>
      <c r="AD55" t="s">
        <v>17</v>
      </c>
      <c r="AE55">
        <f t="shared" ref="AE55:AP55" si="14">AE53-AE54</f>
        <v>0</v>
      </c>
      <c r="AF55">
        <f t="shared" si="14"/>
        <v>0</v>
      </c>
      <c r="AG55">
        <f t="shared" si="14"/>
        <v>0</v>
      </c>
      <c r="AH55">
        <f t="shared" si="14"/>
        <v>0</v>
      </c>
      <c r="AI55">
        <f t="shared" si="14"/>
        <v>0</v>
      </c>
      <c r="AJ55">
        <f t="shared" si="14"/>
        <v>0</v>
      </c>
      <c r="AK55">
        <f t="shared" si="14"/>
        <v>0</v>
      </c>
      <c r="AL55">
        <f t="shared" si="14"/>
        <v>0</v>
      </c>
      <c r="AM55">
        <f t="shared" si="14"/>
        <v>0</v>
      </c>
      <c r="AN55">
        <f t="shared" si="14"/>
        <v>0</v>
      </c>
      <c r="AO55">
        <f t="shared" si="14"/>
        <v>0</v>
      </c>
      <c r="AP55">
        <f t="shared" si="14"/>
        <v>0</v>
      </c>
    </row>
    <row r="56" spans="1:42" x14ac:dyDescent="0.2"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C56" s="3"/>
    </row>
    <row r="57" spans="1:42" ht="15.75" x14ac:dyDescent="0.25"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C57" s="3"/>
      <c r="AE57" s="19" t="s">
        <v>18</v>
      </c>
      <c r="AF57" s="79"/>
      <c r="AG57" s="80">
        <f>IF((AC52+AC54)&lt;24,"tad",AVERAGE(P50:AA50))</f>
        <v>0</v>
      </c>
      <c r="AH57" s="11" t="s">
        <v>94</v>
      </c>
      <c r="AI57" s="5"/>
    </row>
    <row r="58" spans="1:42" x14ac:dyDescent="0.2"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C58" s="3"/>
      <c r="AE58" s="17"/>
      <c r="AF58" s="2"/>
      <c r="AG58" s="33" t="e">
        <f>IF(AG57="tad","tad",+AG57*365*24*3.6/$E$9)</f>
        <v>#DIV/0!</v>
      </c>
      <c r="AH58" s="10" t="s">
        <v>82</v>
      </c>
    </row>
    <row r="59" spans="1:42" ht="14.25" x14ac:dyDescent="0.2"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C59" s="3"/>
      <c r="AE59" s="17" t="s">
        <v>12</v>
      </c>
      <c r="AF59" s="2"/>
      <c r="AG59" s="78">
        <f>IF((AC52+AC54)&lt;24,"tad",MAX(P49:AA49))</f>
        <v>0</v>
      </c>
      <c r="AH59" s="10" t="s">
        <v>94</v>
      </c>
    </row>
    <row r="60" spans="1:42" ht="14.25" x14ac:dyDescent="0.2"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C60" s="3"/>
      <c r="AE60" s="17" t="s">
        <v>14</v>
      </c>
      <c r="AF60" s="2"/>
      <c r="AG60" s="78">
        <f>IF((AC52+AC54)&lt;24,"tad",MIN(P51:AA51))</f>
        <v>0</v>
      </c>
      <c r="AH60" s="10" t="s">
        <v>94</v>
      </c>
    </row>
    <row r="61" spans="1:42" x14ac:dyDescent="0.2"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C61" s="3"/>
      <c r="AE61" s="20" t="s">
        <v>13</v>
      </c>
      <c r="AF61" s="12"/>
      <c r="AG61" s="34">
        <f>SUM(P55:AA55)+SUM(P53:AA53)</f>
        <v>0</v>
      </c>
      <c r="AH61" s="16" t="s">
        <v>86</v>
      </c>
    </row>
    <row r="62" spans="1:42" x14ac:dyDescent="0.2"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C62" s="3"/>
    </row>
    <row r="63" spans="1:42" x14ac:dyDescent="0.2"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C63" s="3"/>
      <c r="AE63" t="s">
        <v>19</v>
      </c>
      <c r="AK63">
        <f>+Z2</f>
        <v>5</v>
      </c>
      <c r="AL63" t="s">
        <v>34</v>
      </c>
    </row>
    <row r="64" spans="1:42" x14ac:dyDescent="0.2"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C64" s="3"/>
    </row>
    <row r="65" spans="15:32" x14ac:dyDescent="0.2"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C65" s="3"/>
    </row>
    <row r="66" spans="15:32" x14ac:dyDescent="0.2"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C66" s="3"/>
      <c r="AD66" s="4">
        <f>DATE(P13,1,1)</f>
        <v>42370</v>
      </c>
      <c r="AE66">
        <f t="shared" ref="AE66:AE96" si="15">IF(P17="tad","tad",P17)</f>
        <v>0</v>
      </c>
      <c r="AF66">
        <f t="shared" ref="AF66:AF129" si="16">IF(COUNT(AD66:AE66)=2,0,-AC$49/500)</f>
        <v>0</v>
      </c>
    </row>
    <row r="67" spans="15:32" x14ac:dyDescent="0.2"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C67" s="3"/>
      <c r="AD67" s="4">
        <f t="shared" ref="AD67:AD130" si="17">AD66+1</f>
        <v>42371</v>
      </c>
      <c r="AE67">
        <f t="shared" si="15"/>
        <v>0</v>
      </c>
      <c r="AF67">
        <f t="shared" si="16"/>
        <v>0</v>
      </c>
    </row>
    <row r="68" spans="15:32" x14ac:dyDescent="0.2"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C68" s="3"/>
      <c r="AD68" s="4">
        <f t="shared" si="17"/>
        <v>42372</v>
      </c>
      <c r="AE68">
        <f t="shared" si="15"/>
        <v>0</v>
      </c>
      <c r="AF68">
        <f t="shared" si="16"/>
        <v>0</v>
      </c>
    </row>
    <row r="69" spans="15:32" x14ac:dyDescent="0.2">
      <c r="O69" s="43" t="s">
        <v>27</v>
      </c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C69" s="3"/>
      <c r="AD69" s="4">
        <f t="shared" si="17"/>
        <v>42373</v>
      </c>
      <c r="AE69">
        <f t="shared" si="15"/>
        <v>0</v>
      </c>
      <c r="AF69">
        <f t="shared" si="16"/>
        <v>0</v>
      </c>
    </row>
    <row r="70" spans="15:32" x14ac:dyDescent="0.2">
      <c r="O70" s="43"/>
      <c r="P70" s="43" t="s">
        <v>37</v>
      </c>
      <c r="Q70" s="43"/>
      <c r="R70" s="43"/>
      <c r="S70" s="43"/>
      <c r="T70" s="43"/>
      <c r="U70" s="43"/>
      <c r="V70" s="43"/>
      <c r="W70" s="43"/>
      <c r="X70" s="43"/>
      <c r="Y70" s="44" t="str">
        <f>+Z2&amp;"  hari"</f>
        <v>5  hari</v>
      </c>
      <c r="AA70" s="43"/>
      <c r="AC70" s="3"/>
      <c r="AD70" s="4">
        <f t="shared" si="17"/>
        <v>42374</v>
      </c>
      <c r="AE70">
        <f t="shared" si="15"/>
        <v>0</v>
      </c>
      <c r="AF70">
        <f t="shared" si="16"/>
        <v>0</v>
      </c>
    </row>
    <row r="71" spans="15:32" x14ac:dyDescent="0.2">
      <c r="O71" s="43"/>
      <c r="P71" s="43" t="s">
        <v>30</v>
      </c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C71" s="3"/>
      <c r="AD71" s="4">
        <f t="shared" si="17"/>
        <v>42375</v>
      </c>
      <c r="AE71">
        <f t="shared" si="15"/>
        <v>0</v>
      </c>
      <c r="AF71">
        <f t="shared" si="16"/>
        <v>0</v>
      </c>
    </row>
    <row r="72" spans="15:32" x14ac:dyDescent="0.2"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C72" s="3"/>
      <c r="AD72" s="4">
        <f t="shared" si="17"/>
        <v>42376</v>
      </c>
      <c r="AE72">
        <f t="shared" si="15"/>
        <v>0</v>
      </c>
      <c r="AF72">
        <f t="shared" si="16"/>
        <v>0</v>
      </c>
    </row>
    <row r="73" spans="15:32" x14ac:dyDescent="0.2"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C73" s="3"/>
      <c r="AD73" s="4">
        <f t="shared" si="17"/>
        <v>42377</v>
      </c>
      <c r="AE73">
        <f t="shared" si="15"/>
        <v>0</v>
      </c>
      <c r="AF73">
        <f t="shared" si="16"/>
        <v>0</v>
      </c>
    </row>
    <row r="74" spans="15:32" x14ac:dyDescent="0.2"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C74" s="3"/>
      <c r="AD74" s="4">
        <f t="shared" si="17"/>
        <v>42378</v>
      </c>
      <c r="AE74">
        <f t="shared" si="15"/>
        <v>0</v>
      </c>
      <c r="AF74">
        <f t="shared" si="16"/>
        <v>0</v>
      </c>
    </row>
    <row r="75" spans="15:32" x14ac:dyDescent="0.2"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C75" s="3"/>
      <c r="AD75" s="4">
        <f t="shared" si="17"/>
        <v>42379</v>
      </c>
      <c r="AE75">
        <f t="shared" si="15"/>
        <v>0</v>
      </c>
      <c r="AF75">
        <f t="shared" si="16"/>
        <v>0</v>
      </c>
    </row>
    <row r="76" spans="15:32" x14ac:dyDescent="0.2"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C76" s="3"/>
      <c r="AD76" s="4">
        <f t="shared" si="17"/>
        <v>42380</v>
      </c>
      <c r="AE76">
        <f t="shared" si="15"/>
        <v>0</v>
      </c>
      <c r="AF76">
        <f t="shared" si="16"/>
        <v>0</v>
      </c>
    </row>
    <row r="77" spans="15:32" x14ac:dyDescent="0.2"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C77" s="3"/>
      <c r="AD77" s="4">
        <f t="shared" si="17"/>
        <v>42381</v>
      </c>
      <c r="AE77">
        <f t="shared" si="15"/>
        <v>0</v>
      </c>
      <c r="AF77">
        <f t="shared" si="16"/>
        <v>0</v>
      </c>
    </row>
    <row r="78" spans="15:32" x14ac:dyDescent="0.2"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C78" s="3"/>
      <c r="AD78" s="4">
        <f t="shared" si="17"/>
        <v>42382</v>
      </c>
      <c r="AE78">
        <f t="shared" si="15"/>
        <v>0</v>
      </c>
      <c r="AF78">
        <f t="shared" si="16"/>
        <v>0</v>
      </c>
    </row>
    <row r="79" spans="15:32" x14ac:dyDescent="0.2"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C79" s="3"/>
      <c r="AD79" s="4">
        <f t="shared" si="17"/>
        <v>42383</v>
      </c>
      <c r="AE79">
        <f t="shared" si="15"/>
        <v>0</v>
      </c>
      <c r="AF79">
        <f t="shared" si="16"/>
        <v>0</v>
      </c>
    </row>
    <row r="80" spans="15:32" x14ac:dyDescent="0.2"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C80" s="3"/>
      <c r="AD80" s="4">
        <f t="shared" si="17"/>
        <v>42384</v>
      </c>
      <c r="AE80">
        <f t="shared" si="15"/>
        <v>0</v>
      </c>
      <c r="AF80">
        <f t="shared" si="16"/>
        <v>0</v>
      </c>
    </row>
    <row r="81" spans="29:32" x14ac:dyDescent="0.2">
      <c r="AC81" s="3"/>
      <c r="AD81" s="4">
        <f t="shared" si="17"/>
        <v>42385</v>
      </c>
      <c r="AE81">
        <f t="shared" si="15"/>
        <v>0</v>
      </c>
      <c r="AF81">
        <f t="shared" si="16"/>
        <v>0</v>
      </c>
    </row>
    <row r="82" spans="29:32" x14ac:dyDescent="0.2">
      <c r="AC82" s="3"/>
      <c r="AD82" s="4">
        <f t="shared" si="17"/>
        <v>42386</v>
      </c>
      <c r="AE82">
        <f t="shared" si="15"/>
        <v>0</v>
      </c>
      <c r="AF82">
        <f t="shared" si="16"/>
        <v>0</v>
      </c>
    </row>
    <row r="83" spans="29:32" x14ac:dyDescent="0.2">
      <c r="AC83" s="3"/>
      <c r="AD83" s="4">
        <f t="shared" si="17"/>
        <v>42387</v>
      </c>
      <c r="AE83">
        <f t="shared" si="15"/>
        <v>0</v>
      </c>
      <c r="AF83">
        <f t="shared" si="16"/>
        <v>0</v>
      </c>
    </row>
    <row r="84" spans="29:32" x14ac:dyDescent="0.2">
      <c r="AC84" s="3"/>
      <c r="AD84" s="4">
        <f t="shared" si="17"/>
        <v>42388</v>
      </c>
      <c r="AE84">
        <f t="shared" si="15"/>
        <v>0</v>
      </c>
      <c r="AF84">
        <f t="shared" si="16"/>
        <v>0</v>
      </c>
    </row>
    <row r="85" spans="29:32" x14ac:dyDescent="0.2">
      <c r="AC85" s="3"/>
      <c r="AD85" s="4">
        <f t="shared" si="17"/>
        <v>42389</v>
      </c>
      <c r="AE85">
        <f t="shared" si="15"/>
        <v>0</v>
      </c>
      <c r="AF85">
        <f t="shared" si="16"/>
        <v>0</v>
      </c>
    </row>
    <row r="86" spans="29:32" x14ac:dyDescent="0.2">
      <c r="AC86" s="3"/>
      <c r="AD86" s="4">
        <f t="shared" si="17"/>
        <v>42390</v>
      </c>
      <c r="AE86">
        <f t="shared" si="15"/>
        <v>0</v>
      </c>
      <c r="AF86">
        <f t="shared" si="16"/>
        <v>0</v>
      </c>
    </row>
    <row r="87" spans="29:32" x14ac:dyDescent="0.2">
      <c r="AC87" s="3"/>
      <c r="AD87" s="4">
        <f t="shared" si="17"/>
        <v>42391</v>
      </c>
      <c r="AE87">
        <f t="shared" si="15"/>
        <v>0</v>
      </c>
      <c r="AF87">
        <f t="shared" si="16"/>
        <v>0</v>
      </c>
    </row>
    <row r="88" spans="29:32" x14ac:dyDescent="0.2">
      <c r="AC88" s="3"/>
      <c r="AD88" s="4">
        <f t="shared" si="17"/>
        <v>42392</v>
      </c>
      <c r="AE88">
        <f t="shared" si="15"/>
        <v>0</v>
      </c>
      <c r="AF88">
        <f t="shared" si="16"/>
        <v>0</v>
      </c>
    </row>
    <row r="89" spans="29:32" x14ac:dyDescent="0.2">
      <c r="AC89" s="3"/>
      <c r="AD89" s="4">
        <f t="shared" si="17"/>
        <v>42393</v>
      </c>
      <c r="AE89">
        <f t="shared" si="15"/>
        <v>0</v>
      </c>
      <c r="AF89">
        <f t="shared" si="16"/>
        <v>0</v>
      </c>
    </row>
    <row r="90" spans="29:32" x14ac:dyDescent="0.2">
      <c r="AC90" s="3"/>
      <c r="AD90" s="4">
        <f t="shared" si="17"/>
        <v>42394</v>
      </c>
      <c r="AE90">
        <f t="shared" si="15"/>
        <v>0</v>
      </c>
      <c r="AF90">
        <f t="shared" si="16"/>
        <v>0</v>
      </c>
    </row>
    <row r="91" spans="29:32" x14ac:dyDescent="0.2">
      <c r="AC91" s="3"/>
      <c r="AD91" s="4">
        <f t="shared" si="17"/>
        <v>42395</v>
      </c>
      <c r="AE91">
        <f t="shared" si="15"/>
        <v>0</v>
      </c>
      <c r="AF91">
        <f t="shared" si="16"/>
        <v>0</v>
      </c>
    </row>
    <row r="92" spans="29:32" x14ac:dyDescent="0.2">
      <c r="AC92" s="3"/>
      <c r="AD92" s="4">
        <f t="shared" si="17"/>
        <v>42396</v>
      </c>
      <c r="AE92">
        <f t="shared" si="15"/>
        <v>0</v>
      </c>
      <c r="AF92">
        <f t="shared" si="16"/>
        <v>0</v>
      </c>
    </row>
    <row r="93" spans="29:32" x14ac:dyDescent="0.2">
      <c r="AC93" s="3"/>
      <c r="AD93" s="4">
        <f t="shared" si="17"/>
        <v>42397</v>
      </c>
      <c r="AE93">
        <f t="shared" si="15"/>
        <v>0</v>
      </c>
      <c r="AF93">
        <f t="shared" si="16"/>
        <v>0</v>
      </c>
    </row>
    <row r="94" spans="29:32" x14ac:dyDescent="0.2">
      <c r="AC94" s="3"/>
      <c r="AD94" s="4">
        <f t="shared" si="17"/>
        <v>42398</v>
      </c>
      <c r="AE94">
        <f t="shared" si="15"/>
        <v>0</v>
      </c>
      <c r="AF94">
        <f t="shared" si="16"/>
        <v>0</v>
      </c>
    </row>
    <row r="95" spans="29:32" x14ac:dyDescent="0.2">
      <c r="AC95" s="3"/>
      <c r="AD95" s="4">
        <f t="shared" si="17"/>
        <v>42399</v>
      </c>
      <c r="AE95">
        <f t="shared" si="15"/>
        <v>0</v>
      </c>
      <c r="AF95">
        <f t="shared" si="16"/>
        <v>0</v>
      </c>
    </row>
    <row r="96" spans="29:32" x14ac:dyDescent="0.2">
      <c r="AC96" s="3"/>
      <c r="AD96" s="4">
        <f t="shared" si="17"/>
        <v>42400</v>
      </c>
      <c r="AE96">
        <f t="shared" si="15"/>
        <v>0</v>
      </c>
      <c r="AF96">
        <f t="shared" si="16"/>
        <v>0</v>
      </c>
    </row>
    <row r="97" spans="29:32" x14ac:dyDescent="0.2">
      <c r="AC97" s="3"/>
      <c r="AD97" s="4">
        <f t="shared" si="17"/>
        <v>42401</v>
      </c>
      <c r="AE97">
        <f t="shared" ref="AE97:AE124" si="18">IF(Q17="tad","tad",Q17)</f>
        <v>0</v>
      </c>
      <c r="AF97">
        <f t="shared" si="16"/>
        <v>0</v>
      </c>
    </row>
    <row r="98" spans="29:32" x14ac:dyDescent="0.2">
      <c r="AC98" s="3"/>
      <c r="AD98" s="4">
        <f t="shared" si="17"/>
        <v>42402</v>
      </c>
      <c r="AE98">
        <f t="shared" si="18"/>
        <v>0</v>
      </c>
      <c r="AF98">
        <f t="shared" si="16"/>
        <v>0</v>
      </c>
    </row>
    <row r="99" spans="29:32" x14ac:dyDescent="0.2">
      <c r="AC99" s="3"/>
      <c r="AD99" s="4">
        <f t="shared" si="17"/>
        <v>42403</v>
      </c>
      <c r="AE99">
        <f t="shared" si="18"/>
        <v>0</v>
      </c>
      <c r="AF99">
        <f t="shared" si="16"/>
        <v>0</v>
      </c>
    </row>
    <row r="100" spans="29:32" x14ac:dyDescent="0.2">
      <c r="AC100" s="3"/>
      <c r="AD100" s="4">
        <f t="shared" si="17"/>
        <v>42404</v>
      </c>
      <c r="AE100">
        <f t="shared" si="18"/>
        <v>0</v>
      </c>
      <c r="AF100">
        <f t="shared" si="16"/>
        <v>0</v>
      </c>
    </row>
    <row r="101" spans="29:32" x14ac:dyDescent="0.2">
      <c r="AC101" s="3"/>
      <c r="AD101" s="4">
        <f t="shared" si="17"/>
        <v>42405</v>
      </c>
      <c r="AE101">
        <f t="shared" si="18"/>
        <v>0</v>
      </c>
      <c r="AF101">
        <f t="shared" si="16"/>
        <v>0</v>
      </c>
    </row>
    <row r="102" spans="29:32" x14ac:dyDescent="0.2">
      <c r="AC102" s="3"/>
      <c r="AD102" s="4">
        <f t="shared" si="17"/>
        <v>42406</v>
      </c>
      <c r="AE102">
        <f t="shared" si="18"/>
        <v>0</v>
      </c>
      <c r="AF102">
        <f t="shared" si="16"/>
        <v>0</v>
      </c>
    </row>
    <row r="103" spans="29:32" x14ac:dyDescent="0.2">
      <c r="AC103" s="3"/>
      <c r="AD103" s="4">
        <f t="shared" si="17"/>
        <v>42407</v>
      </c>
      <c r="AE103">
        <f t="shared" si="18"/>
        <v>0</v>
      </c>
      <c r="AF103">
        <f t="shared" si="16"/>
        <v>0</v>
      </c>
    </row>
    <row r="104" spans="29:32" x14ac:dyDescent="0.2">
      <c r="AC104" s="3"/>
      <c r="AD104" s="4">
        <f t="shared" si="17"/>
        <v>42408</v>
      </c>
      <c r="AE104">
        <f t="shared" si="18"/>
        <v>0</v>
      </c>
      <c r="AF104">
        <f t="shared" si="16"/>
        <v>0</v>
      </c>
    </row>
    <row r="105" spans="29:32" x14ac:dyDescent="0.2">
      <c r="AC105" s="3"/>
      <c r="AD105" s="4">
        <f t="shared" si="17"/>
        <v>42409</v>
      </c>
      <c r="AE105">
        <f t="shared" si="18"/>
        <v>0</v>
      </c>
      <c r="AF105">
        <f t="shared" si="16"/>
        <v>0</v>
      </c>
    </row>
    <row r="106" spans="29:32" x14ac:dyDescent="0.2">
      <c r="AC106" s="3"/>
      <c r="AD106" s="4">
        <f t="shared" si="17"/>
        <v>42410</v>
      </c>
      <c r="AE106">
        <f t="shared" si="18"/>
        <v>0</v>
      </c>
      <c r="AF106">
        <f t="shared" si="16"/>
        <v>0</v>
      </c>
    </row>
    <row r="107" spans="29:32" x14ac:dyDescent="0.2">
      <c r="AC107" s="3"/>
      <c r="AD107" s="4">
        <f t="shared" si="17"/>
        <v>42411</v>
      </c>
      <c r="AE107">
        <f t="shared" si="18"/>
        <v>0</v>
      </c>
      <c r="AF107">
        <f t="shared" si="16"/>
        <v>0</v>
      </c>
    </row>
    <row r="108" spans="29:32" x14ac:dyDescent="0.2">
      <c r="AC108" s="3"/>
      <c r="AD108" s="4">
        <f t="shared" si="17"/>
        <v>42412</v>
      </c>
      <c r="AE108">
        <f t="shared" si="18"/>
        <v>0</v>
      </c>
      <c r="AF108">
        <f t="shared" si="16"/>
        <v>0</v>
      </c>
    </row>
    <row r="109" spans="29:32" x14ac:dyDescent="0.2">
      <c r="AC109" s="3"/>
      <c r="AD109" s="4">
        <f t="shared" si="17"/>
        <v>42413</v>
      </c>
      <c r="AE109">
        <f t="shared" si="18"/>
        <v>0</v>
      </c>
      <c r="AF109">
        <f t="shared" si="16"/>
        <v>0</v>
      </c>
    </row>
    <row r="110" spans="29:32" x14ac:dyDescent="0.2">
      <c r="AC110" s="3"/>
      <c r="AD110" s="4">
        <f t="shared" si="17"/>
        <v>42414</v>
      </c>
      <c r="AE110">
        <f t="shared" si="18"/>
        <v>0</v>
      </c>
      <c r="AF110">
        <f t="shared" si="16"/>
        <v>0</v>
      </c>
    </row>
    <row r="111" spans="29:32" x14ac:dyDescent="0.2">
      <c r="AC111" s="3"/>
      <c r="AD111" s="4">
        <f t="shared" si="17"/>
        <v>42415</v>
      </c>
      <c r="AE111">
        <f t="shared" si="18"/>
        <v>0</v>
      </c>
      <c r="AF111">
        <f t="shared" si="16"/>
        <v>0</v>
      </c>
    </row>
    <row r="112" spans="29:32" x14ac:dyDescent="0.2">
      <c r="AC112" s="3"/>
      <c r="AD112" s="4">
        <f t="shared" si="17"/>
        <v>42416</v>
      </c>
      <c r="AE112">
        <f t="shared" si="18"/>
        <v>0</v>
      </c>
      <c r="AF112">
        <f t="shared" si="16"/>
        <v>0</v>
      </c>
    </row>
    <row r="113" spans="29:32" x14ac:dyDescent="0.2">
      <c r="AC113" s="3"/>
      <c r="AD113" s="4">
        <f t="shared" si="17"/>
        <v>42417</v>
      </c>
      <c r="AE113">
        <f t="shared" si="18"/>
        <v>0</v>
      </c>
      <c r="AF113">
        <f t="shared" si="16"/>
        <v>0</v>
      </c>
    </row>
    <row r="114" spans="29:32" x14ac:dyDescent="0.2">
      <c r="AC114" s="3"/>
      <c r="AD114" s="4">
        <f t="shared" si="17"/>
        <v>42418</v>
      </c>
      <c r="AE114">
        <f t="shared" si="18"/>
        <v>0</v>
      </c>
      <c r="AF114">
        <f t="shared" si="16"/>
        <v>0</v>
      </c>
    </row>
    <row r="115" spans="29:32" x14ac:dyDescent="0.2">
      <c r="AC115" s="3"/>
      <c r="AD115" s="4">
        <f t="shared" si="17"/>
        <v>42419</v>
      </c>
      <c r="AE115">
        <f t="shared" si="18"/>
        <v>0</v>
      </c>
      <c r="AF115">
        <f t="shared" si="16"/>
        <v>0</v>
      </c>
    </row>
    <row r="116" spans="29:32" x14ac:dyDescent="0.2">
      <c r="AC116" s="3"/>
      <c r="AD116" s="4">
        <f t="shared" si="17"/>
        <v>42420</v>
      </c>
      <c r="AE116">
        <f t="shared" si="18"/>
        <v>0</v>
      </c>
      <c r="AF116">
        <f t="shared" si="16"/>
        <v>0</v>
      </c>
    </row>
    <row r="117" spans="29:32" x14ac:dyDescent="0.2">
      <c r="AC117" s="3"/>
      <c r="AD117" s="4">
        <f t="shared" si="17"/>
        <v>42421</v>
      </c>
      <c r="AE117">
        <f t="shared" si="18"/>
        <v>0</v>
      </c>
      <c r="AF117">
        <f t="shared" si="16"/>
        <v>0</v>
      </c>
    </row>
    <row r="118" spans="29:32" x14ac:dyDescent="0.2">
      <c r="AC118" s="3"/>
      <c r="AD118" s="4">
        <f t="shared" si="17"/>
        <v>42422</v>
      </c>
      <c r="AE118">
        <f t="shared" si="18"/>
        <v>0</v>
      </c>
      <c r="AF118">
        <f t="shared" si="16"/>
        <v>0</v>
      </c>
    </row>
    <row r="119" spans="29:32" x14ac:dyDescent="0.2">
      <c r="AC119" s="3"/>
      <c r="AD119" s="4">
        <f t="shared" si="17"/>
        <v>42423</v>
      </c>
      <c r="AE119">
        <f t="shared" si="18"/>
        <v>0</v>
      </c>
      <c r="AF119">
        <f t="shared" si="16"/>
        <v>0</v>
      </c>
    </row>
    <row r="120" spans="29:32" x14ac:dyDescent="0.2">
      <c r="AC120" s="3"/>
      <c r="AD120" s="4">
        <f t="shared" si="17"/>
        <v>42424</v>
      </c>
      <c r="AE120">
        <f t="shared" si="18"/>
        <v>0</v>
      </c>
      <c r="AF120">
        <f t="shared" si="16"/>
        <v>0</v>
      </c>
    </row>
    <row r="121" spans="29:32" x14ac:dyDescent="0.2">
      <c r="AC121" s="3"/>
      <c r="AD121" s="4">
        <f t="shared" si="17"/>
        <v>42425</v>
      </c>
      <c r="AE121">
        <f t="shared" si="18"/>
        <v>0</v>
      </c>
      <c r="AF121">
        <f t="shared" si="16"/>
        <v>0</v>
      </c>
    </row>
    <row r="122" spans="29:32" x14ac:dyDescent="0.2">
      <c r="AC122" s="3"/>
      <c r="AD122" s="4">
        <f t="shared" si="17"/>
        <v>42426</v>
      </c>
      <c r="AE122">
        <f t="shared" si="18"/>
        <v>0</v>
      </c>
      <c r="AF122">
        <f t="shared" si="16"/>
        <v>0</v>
      </c>
    </row>
    <row r="123" spans="29:32" x14ac:dyDescent="0.2">
      <c r="AC123" s="3"/>
      <c r="AD123" s="4">
        <f t="shared" si="17"/>
        <v>42427</v>
      </c>
      <c r="AE123">
        <f t="shared" si="18"/>
        <v>0</v>
      </c>
      <c r="AF123">
        <f t="shared" si="16"/>
        <v>0</v>
      </c>
    </row>
    <row r="124" spans="29:32" x14ac:dyDescent="0.2">
      <c r="AC124" s="3"/>
      <c r="AD124" s="4">
        <f t="shared" si="17"/>
        <v>42428</v>
      </c>
      <c r="AE124">
        <f t="shared" si="18"/>
        <v>0</v>
      </c>
      <c r="AF124">
        <f t="shared" si="16"/>
        <v>0</v>
      </c>
    </row>
    <row r="125" spans="29:32" x14ac:dyDescent="0.2">
      <c r="AC125" s="3"/>
      <c r="AD125" s="4">
        <f t="shared" si="17"/>
        <v>42429</v>
      </c>
      <c r="AE125">
        <f t="shared" ref="AE125:AE155" si="19">IF(R17="tad","tad",R17)</f>
        <v>0</v>
      </c>
      <c r="AF125">
        <f t="shared" si="16"/>
        <v>0</v>
      </c>
    </row>
    <row r="126" spans="29:32" x14ac:dyDescent="0.2">
      <c r="AC126" s="3"/>
      <c r="AD126" s="4">
        <f t="shared" si="17"/>
        <v>42430</v>
      </c>
      <c r="AE126">
        <f t="shared" si="19"/>
        <v>0</v>
      </c>
      <c r="AF126">
        <f t="shared" si="16"/>
        <v>0</v>
      </c>
    </row>
    <row r="127" spans="29:32" x14ac:dyDescent="0.2">
      <c r="AC127" s="3"/>
      <c r="AD127" s="4">
        <f t="shared" si="17"/>
        <v>42431</v>
      </c>
      <c r="AE127">
        <f t="shared" si="19"/>
        <v>0</v>
      </c>
      <c r="AF127">
        <f t="shared" si="16"/>
        <v>0</v>
      </c>
    </row>
    <row r="128" spans="29:32" x14ac:dyDescent="0.2">
      <c r="AC128" s="3"/>
      <c r="AD128" s="4">
        <f t="shared" si="17"/>
        <v>42432</v>
      </c>
      <c r="AE128">
        <f t="shared" si="19"/>
        <v>0</v>
      </c>
      <c r="AF128">
        <f t="shared" si="16"/>
        <v>0</v>
      </c>
    </row>
    <row r="129" spans="29:32" x14ac:dyDescent="0.2">
      <c r="AC129" s="3"/>
      <c r="AD129" s="4">
        <f t="shared" si="17"/>
        <v>42433</v>
      </c>
      <c r="AE129">
        <f t="shared" si="19"/>
        <v>0</v>
      </c>
      <c r="AF129">
        <f t="shared" si="16"/>
        <v>0</v>
      </c>
    </row>
    <row r="130" spans="29:32" x14ac:dyDescent="0.2">
      <c r="AC130" s="3"/>
      <c r="AD130" s="4">
        <f t="shared" si="17"/>
        <v>42434</v>
      </c>
      <c r="AE130">
        <f t="shared" si="19"/>
        <v>0</v>
      </c>
      <c r="AF130">
        <f t="shared" ref="AF130:AF193" si="20">IF(COUNT(AD130:AE130)=2,0,-AC$49/500)</f>
        <v>0</v>
      </c>
    </row>
    <row r="131" spans="29:32" x14ac:dyDescent="0.2">
      <c r="AC131" s="3"/>
      <c r="AD131" s="4">
        <f t="shared" ref="AD131:AD194" si="21">AD130+1</f>
        <v>42435</v>
      </c>
      <c r="AE131">
        <f t="shared" si="19"/>
        <v>0</v>
      </c>
      <c r="AF131">
        <f t="shared" si="20"/>
        <v>0</v>
      </c>
    </row>
    <row r="132" spans="29:32" x14ac:dyDescent="0.2">
      <c r="AC132" s="3"/>
      <c r="AD132" s="4">
        <f t="shared" si="21"/>
        <v>42436</v>
      </c>
      <c r="AE132">
        <f t="shared" si="19"/>
        <v>0</v>
      </c>
      <c r="AF132">
        <f t="shared" si="20"/>
        <v>0</v>
      </c>
    </row>
    <row r="133" spans="29:32" x14ac:dyDescent="0.2">
      <c r="AC133" s="3"/>
      <c r="AD133" s="4">
        <f t="shared" si="21"/>
        <v>42437</v>
      </c>
      <c r="AE133">
        <f t="shared" si="19"/>
        <v>0</v>
      </c>
      <c r="AF133">
        <f t="shared" si="20"/>
        <v>0</v>
      </c>
    </row>
    <row r="134" spans="29:32" x14ac:dyDescent="0.2">
      <c r="AC134" s="3"/>
      <c r="AD134" s="4">
        <f t="shared" si="21"/>
        <v>42438</v>
      </c>
      <c r="AE134">
        <f t="shared" si="19"/>
        <v>0</v>
      </c>
      <c r="AF134">
        <f t="shared" si="20"/>
        <v>0</v>
      </c>
    </row>
    <row r="135" spans="29:32" x14ac:dyDescent="0.2">
      <c r="AC135" s="3"/>
      <c r="AD135" s="4">
        <f t="shared" si="21"/>
        <v>42439</v>
      </c>
      <c r="AE135">
        <f t="shared" si="19"/>
        <v>0</v>
      </c>
      <c r="AF135">
        <f t="shared" si="20"/>
        <v>0</v>
      </c>
    </row>
    <row r="136" spans="29:32" x14ac:dyDescent="0.2">
      <c r="AC136" s="3"/>
      <c r="AD136" s="4">
        <f t="shared" si="21"/>
        <v>42440</v>
      </c>
      <c r="AE136">
        <f t="shared" si="19"/>
        <v>0</v>
      </c>
      <c r="AF136">
        <f t="shared" si="20"/>
        <v>0</v>
      </c>
    </row>
    <row r="137" spans="29:32" x14ac:dyDescent="0.2">
      <c r="AC137" s="3"/>
      <c r="AD137" s="4">
        <f t="shared" si="21"/>
        <v>42441</v>
      </c>
      <c r="AE137">
        <f t="shared" si="19"/>
        <v>0</v>
      </c>
      <c r="AF137">
        <f t="shared" si="20"/>
        <v>0</v>
      </c>
    </row>
    <row r="138" spans="29:32" x14ac:dyDescent="0.2">
      <c r="AC138" s="3"/>
      <c r="AD138" s="4">
        <f t="shared" si="21"/>
        <v>42442</v>
      </c>
      <c r="AE138">
        <f t="shared" si="19"/>
        <v>0</v>
      </c>
      <c r="AF138">
        <f t="shared" si="20"/>
        <v>0</v>
      </c>
    </row>
    <row r="139" spans="29:32" x14ac:dyDescent="0.2">
      <c r="AC139" s="3"/>
      <c r="AD139" s="4">
        <f t="shared" si="21"/>
        <v>42443</v>
      </c>
      <c r="AE139">
        <f t="shared" si="19"/>
        <v>0</v>
      </c>
      <c r="AF139">
        <f t="shared" si="20"/>
        <v>0</v>
      </c>
    </row>
    <row r="140" spans="29:32" x14ac:dyDescent="0.2">
      <c r="AC140" s="3"/>
      <c r="AD140" s="4">
        <f t="shared" si="21"/>
        <v>42444</v>
      </c>
      <c r="AE140">
        <f t="shared" si="19"/>
        <v>0</v>
      </c>
      <c r="AF140">
        <f t="shared" si="20"/>
        <v>0</v>
      </c>
    </row>
    <row r="141" spans="29:32" x14ac:dyDescent="0.2">
      <c r="AC141" s="3"/>
      <c r="AD141" s="4">
        <f t="shared" si="21"/>
        <v>42445</v>
      </c>
      <c r="AE141">
        <f t="shared" si="19"/>
        <v>0</v>
      </c>
      <c r="AF141">
        <f t="shared" si="20"/>
        <v>0</v>
      </c>
    </row>
    <row r="142" spans="29:32" x14ac:dyDescent="0.2">
      <c r="AC142" s="3"/>
      <c r="AD142" s="4">
        <f t="shared" si="21"/>
        <v>42446</v>
      </c>
      <c r="AE142">
        <f t="shared" si="19"/>
        <v>0</v>
      </c>
      <c r="AF142">
        <f t="shared" si="20"/>
        <v>0</v>
      </c>
    </row>
    <row r="143" spans="29:32" x14ac:dyDescent="0.2">
      <c r="AC143" s="3"/>
      <c r="AD143" s="4">
        <f t="shared" si="21"/>
        <v>42447</v>
      </c>
      <c r="AE143">
        <f t="shared" si="19"/>
        <v>0</v>
      </c>
      <c r="AF143">
        <f t="shared" si="20"/>
        <v>0</v>
      </c>
    </row>
    <row r="144" spans="29:32" x14ac:dyDescent="0.2">
      <c r="AC144" s="3"/>
      <c r="AD144" s="4">
        <f t="shared" si="21"/>
        <v>42448</v>
      </c>
      <c r="AE144">
        <f t="shared" si="19"/>
        <v>0</v>
      </c>
      <c r="AF144">
        <f t="shared" si="20"/>
        <v>0</v>
      </c>
    </row>
    <row r="145" spans="29:32" x14ac:dyDescent="0.2">
      <c r="AC145" s="3"/>
      <c r="AD145" s="4">
        <f t="shared" si="21"/>
        <v>42449</v>
      </c>
      <c r="AE145">
        <f t="shared" si="19"/>
        <v>0</v>
      </c>
      <c r="AF145">
        <f t="shared" si="20"/>
        <v>0</v>
      </c>
    </row>
    <row r="146" spans="29:32" x14ac:dyDescent="0.2">
      <c r="AC146" s="3"/>
      <c r="AD146" s="4">
        <f t="shared" si="21"/>
        <v>42450</v>
      </c>
      <c r="AE146">
        <f t="shared" si="19"/>
        <v>0</v>
      </c>
      <c r="AF146">
        <f t="shared" si="20"/>
        <v>0</v>
      </c>
    </row>
    <row r="147" spans="29:32" x14ac:dyDescent="0.2">
      <c r="AC147" s="3"/>
      <c r="AD147" s="4">
        <f t="shared" si="21"/>
        <v>42451</v>
      </c>
      <c r="AE147">
        <f t="shared" si="19"/>
        <v>0</v>
      </c>
      <c r="AF147">
        <f t="shared" si="20"/>
        <v>0</v>
      </c>
    </row>
    <row r="148" spans="29:32" x14ac:dyDescent="0.2">
      <c r="AC148" s="3"/>
      <c r="AD148" s="4">
        <f t="shared" si="21"/>
        <v>42452</v>
      </c>
      <c r="AE148">
        <f t="shared" si="19"/>
        <v>0</v>
      </c>
      <c r="AF148">
        <f t="shared" si="20"/>
        <v>0</v>
      </c>
    </row>
    <row r="149" spans="29:32" x14ac:dyDescent="0.2">
      <c r="AC149" s="3"/>
      <c r="AD149" s="4">
        <f t="shared" si="21"/>
        <v>42453</v>
      </c>
      <c r="AE149">
        <f t="shared" si="19"/>
        <v>0</v>
      </c>
      <c r="AF149">
        <f t="shared" si="20"/>
        <v>0</v>
      </c>
    </row>
    <row r="150" spans="29:32" x14ac:dyDescent="0.2">
      <c r="AC150" s="3"/>
      <c r="AD150" s="4">
        <f t="shared" si="21"/>
        <v>42454</v>
      </c>
      <c r="AE150">
        <f t="shared" si="19"/>
        <v>0</v>
      </c>
      <c r="AF150">
        <f t="shared" si="20"/>
        <v>0</v>
      </c>
    </row>
    <row r="151" spans="29:32" x14ac:dyDescent="0.2">
      <c r="AC151" s="3"/>
      <c r="AD151" s="4">
        <f t="shared" si="21"/>
        <v>42455</v>
      </c>
      <c r="AE151">
        <f t="shared" si="19"/>
        <v>0</v>
      </c>
      <c r="AF151">
        <f t="shared" si="20"/>
        <v>0</v>
      </c>
    </row>
    <row r="152" spans="29:32" x14ac:dyDescent="0.2">
      <c r="AC152" s="3"/>
      <c r="AD152" s="4">
        <f t="shared" si="21"/>
        <v>42456</v>
      </c>
      <c r="AE152">
        <f t="shared" si="19"/>
        <v>0</v>
      </c>
      <c r="AF152">
        <f t="shared" si="20"/>
        <v>0</v>
      </c>
    </row>
    <row r="153" spans="29:32" x14ac:dyDescent="0.2">
      <c r="AC153" s="3"/>
      <c r="AD153" s="4">
        <f t="shared" si="21"/>
        <v>42457</v>
      </c>
      <c r="AE153">
        <f t="shared" si="19"/>
        <v>0</v>
      </c>
      <c r="AF153">
        <f t="shared" si="20"/>
        <v>0</v>
      </c>
    </row>
    <row r="154" spans="29:32" x14ac:dyDescent="0.2">
      <c r="AC154" s="3"/>
      <c r="AD154" s="4">
        <f t="shared" si="21"/>
        <v>42458</v>
      </c>
      <c r="AE154">
        <f t="shared" si="19"/>
        <v>0</v>
      </c>
      <c r="AF154">
        <f t="shared" si="20"/>
        <v>0</v>
      </c>
    </row>
    <row r="155" spans="29:32" x14ac:dyDescent="0.2">
      <c r="AC155" s="3"/>
      <c r="AD155" s="4">
        <f t="shared" si="21"/>
        <v>42459</v>
      </c>
      <c r="AE155">
        <f t="shared" si="19"/>
        <v>0</v>
      </c>
      <c r="AF155">
        <f t="shared" si="20"/>
        <v>0</v>
      </c>
    </row>
    <row r="156" spans="29:32" x14ac:dyDescent="0.2">
      <c r="AC156" s="3"/>
      <c r="AD156" s="4">
        <f t="shared" si="21"/>
        <v>42460</v>
      </c>
      <c r="AE156">
        <f t="shared" ref="AE156:AE185" si="22">IF(S17="tad","tad",S17)</f>
        <v>0</v>
      </c>
      <c r="AF156">
        <f t="shared" si="20"/>
        <v>0</v>
      </c>
    </row>
    <row r="157" spans="29:32" x14ac:dyDescent="0.2">
      <c r="AC157" s="3"/>
      <c r="AD157" s="4">
        <f t="shared" si="21"/>
        <v>42461</v>
      </c>
      <c r="AE157">
        <f t="shared" si="22"/>
        <v>0</v>
      </c>
      <c r="AF157">
        <f t="shared" si="20"/>
        <v>0</v>
      </c>
    </row>
    <row r="158" spans="29:32" x14ac:dyDescent="0.2">
      <c r="AC158" s="3"/>
      <c r="AD158" s="4">
        <f t="shared" si="21"/>
        <v>42462</v>
      </c>
      <c r="AE158">
        <f t="shared" si="22"/>
        <v>0</v>
      </c>
      <c r="AF158">
        <f t="shared" si="20"/>
        <v>0</v>
      </c>
    </row>
    <row r="159" spans="29:32" x14ac:dyDescent="0.2">
      <c r="AC159" s="3"/>
      <c r="AD159" s="4">
        <f t="shared" si="21"/>
        <v>42463</v>
      </c>
      <c r="AE159">
        <f t="shared" si="22"/>
        <v>0</v>
      </c>
      <c r="AF159">
        <f t="shared" si="20"/>
        <v>0</v>
      </c>
    </row>
    <row r="160" spans="29:32" x14ac:dyDescent="0.2">
      <c r="AC160" s="3"/>
      <c r="AD160" s="4">
        <f t="shared" si="21"/>
        <v>42464</v>
      </c>
      <c r="AE160">
        <f t="shared" si="22"/>
        <v>0</v>
      </c>
      <c r="AF160">
        <f t="shared" si="20"/>
        <v>0</v>
      </c>
    </row>
    <row r="161" spans="29:32" x14ac:dyDescent="0.2">
      <c r="AC161" s="3"/>
      <c r="AD161" s="4">
        <f t="shared" si="21"/>
        <v>42465</v>
      </c>
      <c r="AE161">
        <f t="shared" si="22"/>
        <v>0</v>
      </c>
      <c r="AF161">
        <f t="shared" si="20"/>
        <v>0</v>
      </c>
    </row>
    <row r="162" spans="29:32" x14ac:dyDescent="0.2">
      <c r="AC162" s="3"/>
      <c r="AD162" s="4">
        <f t="shared" si="21"/>
        <v>42466</v>
      </c>
      <c r="AE162">
        <f t="shared" si="22"/>
        <v>0</v>
      </c>
      <c r="AF162">
        <f t="shared" si="20"/>
        <v>0</v>
      </c>
    </row>
    <row r="163" spans="29:32" x14ac:dyDescent="0.2">
      <c r="AC163" s="3"/>
      <c r="AD163" s="4">
        <f t="shared" si="21"/>
        <v>42467</v>
      </c>
      <c r="AE163">
        <f t="shared" si="22"/>
        <v>0</v>
      </c>
      <c r="AF163">
        <f t="shared" si="20"/>
        <v>0</v>
      </c>
    </row>
    <row r="164" spans="29:32" x14ac:dyDescent="0.2">
      <c r="AC164" s="3"/>
      <c r="AD164" s="4">
        <f t="shared" si="21"/>
        <v>42468</v>
      </c>
      <c r="AE164">
        <f t="shared" si="22"/>
        <v>0</v>
      </c>
      <c r="AF164">
        <f t="shared" si="20"/>
        <v>0</v>
      </c>
    </row>
    <row r="165" spans="29:32" x14ac:dyDescent="0.2">
      <c r="AC165" s="3"/>
      <c r="AD165" s="4">
        <f t="shared" si="21"/>
        <v>42469</v>
      </c>
      <c r="AE165">
        <f t="shared" si="22"/>
        <v>0</v>
      </c>
      <c r="AF165">
        <f t="shared" si="20"/>
        <v>0</v>
      </c>
    </row>
    <row r="166" spans="29:32" x14ac:dyDescent="0.2">
      <c r="AC166" s="3"/>
      <c r="AD166" s="4">
        <f t="shared" si="21"/>
        <v>42470</v>
      </c>
      <c r="AE166">
        <f t="shared" si="22"/>
        <v>0</v>
      </c>
      <c r="AF166">
        <f t="shared" si="20"/>
        <v>0</v>
      </c>
    </row>
    <row r="167" spans="29:32" x14ac:dyDescent="0.2">
      <c r="AC167" s="3"/>
      <c r="AD167" s="4">
        <f t="shared" si="21"/>
        <v>42471</v>
      </c>
      <c r="AE167">
        <f t="shared" si="22"/>
        <v>0</v>
      </c>
      <c r="AF167">
        <f t="shared" si="20"/>
        <v>0</v>
      </c>
    </row>
    <row r="168" spans="29:32" x14ac:dyDescent="0.2">
      <c r="AC168" s="3"/>
      <c r="AD168" s="4">
        <f t="shared" si="21"/>
        <v>42472</v>
      </c>
      <c r="AE168">
        <f t="shared" si="22"/>
        <v>0</v>
      </c>
      <c r="AF168">
        <f t="shared" si="20"/>
        <v>0</v>
      </c>
    </row>
    <row r="169" spans="29:32" x14ac:dyDescent="0.2">
      <c r="AC169" s="3"/>
      <c r="AD169" s="4">
        <f t="shared" si="21"/>
        <v>42473</v>
      </c>
      <c r="AE169">
        <f t="shared" si="22"/>
        <v>0</v>
      </c>
      <c r="AF169">
        <f t="shared" si="20"/>
        <v>0</v>
      </c>
    </row>
    <row r="170" spans="29:32" x14ac:dyDescent="0.2">
      <c r="AC170" s="3"/>
      <c r="AD170" s="4">
        <f t="shared" si="21"/>
        <v>42474</v>
      </c>
      <c r="AE170">
        <f t="shared" si="22"/>
        <v>0</v>
      </c>
      <c r="AF170">
        <f t="shared" si="20"/>
        <v>0</v>
      </c>
    </row>
    <row r="171" spans="29:32" x14ac:dyDescent="0.2">
      <c r="AC171" s="3"/>
      <c r="AD171" s="4">
        <f t="shared" si="21"/>
        <v>42475</v>
      </c>
      <c r="AE171">
        <f t="shared" si="22"/>
        <v>0</v>
      </c>
      <c r="AF171">
        <f t="shared" si="20"/>
        <v>0</v>
      </c>
    </row>
    <row r="172" spans="29:32" x14ac:dyDescent="0.2">
      <c r="AC172" s="3"/>
      <c r="AD172" s="4">
        <f t="shared" si="21"/>
        <v>42476</v>
      </c>
      <c r="AE172">
        <f t="shared" si="22"/>
        <v>0</v>
      </c>
      <c r="AF172">
        <f t="shared" si="20"/>
        <v>0</v>
      </c>
    </row>
    <row r="173" spans="29:32" x14ac:dyDescent="0.2">
      <c r="AC173" s="3"/>
      <c r="AD173" s="4">
        <f t="shared" si="21"/>
        <v>42477</v>
      </c>
      <c r="AE173">
        <f t="shared" si="22"/>
        <v>0</v>
      </c>
      <c r="AF173">
        <f t="shared" si="20"/>
        <v>0</v>
      </c>
    </row>
    <row r="174" spans="29:32" x14ac:dyDescent="0.2">
      <c r="AC174" s="3"/>
      <c r="AD174" s="4">
        <f t="shared" si="21"/>
        <v>42478</v>
      </c>
      <c r="AE174">
        <f t="shared" si="22"/>
        <v>0</v>
      </c>
      <c r="AF174">
        <f t="shared" si="20"/>
        <v>0</v>
      </c>
    </row>
    <row r="175" spans="29:32" x14ac:dyDescent="0.2">
      <c r="AC175" s="3"/>
      <c r="AD175" s="4">
        <f t="shared" si="21"/>
        <v>42479</v>
      </c>
      <c r="AE175">
        <f t="shared" si="22"/>
        <v>0</v>
      </c>
      <c r="AF175">
        <f t="shared" si="20"/>
        <v>0</v>
      </c>
    </row>
    <row r="176" spans="29:32" x14ac:dyDescent="0.2">
      <c r="AC176" s="3"/>
      <c r="AD176" s="4">
        <f t="shared" si="21"/>
        <v>42480</v>
      </c>
      <c r="AE176">
        <f t="shared" si="22"/>
        <v>0</v>
      </c>
      <c r="AF176">
        <f t="shared" si="20"/>
        <v>0</v>
      </c>
    </row>
    <row r="177" spans="29:32" x14ac:dyDescent="0.2">
      <c r="AC177" s="3"/>
      <c r="AD177" s="4">
        <f t="shared" si="21"/>
        <v>42481</v>
      </c>
      <c r="AE177">
        <f t="shared" si="22"/>
        <v>0</v>
      </c>
      <c r="AF177">
        <f t="shared" si="20"/>
        <v>0</v>
      </c>
    </row>
    <row r="178" spans="29:32" x14ac:dyDescent="0.2">
      <c r="AC178" s="3"/>
      <c r="AD178" s="4">
        <f t="shared" si="21"/>
        <v>42482</v>
      </c>
      <c r="AE178">
        <f t="shared" si="22"/>
        <v>0</v>
      </c>
      <c r="AF178">
        <f t="shared" si="20"/>
        <v>0</v>
      </c>
    </row>
    <row r="179" spans="29:32" x14ac:dyDescent="0.2">
      <c r="AC179" s="3"/>
      <c r="AD179" s="4">
        <f t="shared" si="21"/>
        <v>42483</v>
      </c>
      <c r="AE179">
        <f t="shared" si="22"/>
        <v>0</v>
      </c>
      <c r="AF179">
        <f t="shared" si="20"/>
        <v>0</v>
      </c>
    </row>
    <row r="180" spans="29:32" x14ac:dyDescent="0.2">
      <c r="AC180" s="3"/>
      <c r="AD180" s="4">
        <f t="shared" si="21"/>
        <v>42484</v>
      </c>
      <c r="AE180">
        <f t="shared" si="22"/>
        <v>0</v>
      </c>
      <c r="AF180">
        <f t="shared" si="20"/>
        <v>0</v>
      </c>
    </row>
    <row r="181" spans="29:32" x14ac:dyDescent="0.2">
      <c r="AC181" s="3"/>
      <c r="AD181" s="4">
        <f t="shared" si="21"/>
        <v>42485</v>
      </c>
      <c r="AE181">
        <f t="shared" si="22"/>
        <v>0</v>
      </c>
      <c r="AF181">
        <f t="shared" si="20"/>
        <v>0</v>
      </c>
    </row>
    <row r="182" spans="29:32" x14ac:dyDescent="0.2">
      <c r="AC182" s="3"/>
      <c r="AD182" s="4">
        <f t="shared" si="21"/>
        <v>42486</v>
      </c>
      <c r="AE182">
        <f t="shared" si="22"/>
        <v>0</v>
      </c>
      <c r="AF182">
        <f t="shared" si="20"/>
        <v>0</v>
      </c>
    </row>
    <row r="183" spans="29:32" x14ac:dyDescent="0.2">
      <c r="AC183" s="3"/>
      <c r="AD183" s="4">
        <f t="shared" si="21"/>
        <v>42487</v>
      </c>
      <c r="AE183">
        <f t="shared" si="22"/>
        <v>0</v>
      </c>
      <c r="AF183">
        <f t="shared" si="20"/>
        <v>0</v>
      </c>
    </row>
    <row r="184" spans="29:32" x14ac:dyDescent="0.2">
      <c r="AC184" s="3"/>
      <c r="AD184" s="4">
        <f t="shared" si="21"/>
        <v>42488</v>
      </c>
      <c r="AE184">
        <f t="shared" si="22"/>
        <v>0</v>
      </c>
      <c r="AF184">
        <f t="shared" si="20"/>
        <v>0</v>
      </c>
    </row>
    <row r="185" spans="29:32" x14ac:dyDescent="0.2">
      <c r="AC185" s="3"/>
      <c r="AD185" s="4">
        <f t="shared" si="21"/>
        <v>42489</v>
      </c>
      <c r="AE185">
        <f t="shared" si="22"/>
        <v>0</v>
      </c>
      <c r="AF185">
        <f t="shared" si="20"/>
        <v>0</v>
      </c>
    </row>
    <row r="186" spans="29:32" x14ac:dyDescent="0.2">
      <c r="AC186" s="3"/>
      <c r="AD186" s="4">
        <f t="shared" si="21"/>
        <v>42490</v>
      </c>
      <c r="AE186">
        <f t="shared" ref="AE186:AE216" si="23">IF(T17="tad","tad",T17)</f>
        <v>0</v>
      </c>
      <c r="AF186">
        <f t="shared" si="20"/>
        <v>0</v>
      </c>
    </row>
    <row r="187" spans="29:32" x14ac:dyDescent="0.2">
      <c r="AC187" s="3"/>
      <c r="AD187" s="4">
        <f t="shared" si="21"/>
        <v>42491</v>
      </c>
      <c r="AE187">
        <f t="shared" si="23"/>
        <v>0</v>
      </c>
      <c r="AF187">
        <f t="shared" si="20"/>
        <v>0</v>
      </c>
    </row>
    <row r="188" spans="29:32" x14ac:dyDescent="0.2">
      <c r="AC188" s="3"/>
      <c r="AD188" s="4">
        <f t="shared" si="21"/>
        <v>42492</v>
      </c>
      <c r="AE188">
        <f t="shared" si="23"/>
        <v>0</v>
      </c>
      <c r="AF188">
        <f t="shared" si="20"/>
        <v>0</v>
      </c>
    </row>
    <row r="189" spans="29:32" x14ac:dyDescent="0.2">
      <c r="AC189" s="3"/>
      <c r="AD189" s="4">
        <f t="shared" si="21"/>
        <v>42493</v>
      </c>
      <c r="AE189">
        <f t="shared" si="23"/>
        <v>0</v>
      </c>
      <c r="AF189">
        <f t="shared" si="20"/>
        <v>0</v>
      </c>
    </row>
    <row r="190" spans="29:32" x14ac:dyDescent="0.2">
      <c r="AC190" s="3"/>
      <c r="AD190" s="4">
        <f t="shared" si="21"/>
        <v>42494</v>
      </c>
      <c r="AE190">
        <f t="shared" si="23"/>
        <v>0</v>
      </c>
      <c r="AF190">
        <f t="shared" si="20"/>
        <v>0</v>
      </c>
    </row>
    <row r="191" spans="29:32" x14ac:dyDescent="0.2">
      <c r="AC191" s="3"/>
      <c r="AD191" s="4">
        <f t="shared" si="21"/>
        <v>42495</v>
      </c>
      <c r="AE191">
        <f t="shared" si="23"/>
        <v>0</v>
      </c>
      <c r="AF191">
        <f t="shared" si="20"/>
        <v>0</v>
      </c>
    </row>
    <row r="192" spans="29:32" x14ac:dyDescent="0.2">
      <c r="AC192" s="3"/>
      <c r="AD192" s="4">
        <f t="shared" si="21"/>
        <v>42496</v>
      </c>
      <c r="AE192">
        <f t="shared" si="23"/>
        <v>0</v>
      </c>
      <c r="AF192">
        <f t="shared" si="20"/>
        <v>0</v>
      </c>
    </row>
    <row r="193" spans="29:32" x14ac:dyDescent="0.2">
      <c r="AC193" s="3"/>
      <c r="AD193" s="4">
        <f t="shared" si="21"/>
        <v>42497</v>
      </c>
      <c r="AE193">
        <f t="shared" si="23"/>
        <v>0</v>
      </c>
      <c r="AF193">
        <f t="shared" si="20"/>
        <v>0</v>
      </c>
    </row>
    <row r="194" spans="29:32" x14ac:dyDescent="0.2">
      <c r="AC194" s="3"/>
      <c r="AD194" s="4">
        <f t="shared" si="21"/>
        <v>42498</v>
      </c>
      <c r="AE194">
        <f t="shared" si="23"/>
        <v>0</v>
      </c>
      <c r="AF194">
        <f t="shared" ref="AF194:AF257" si="24">IF(COUNT(AD194:AE194)=2,0,-AC$49/500)</f>
        <v>0</v>
      </c>
    </row>
    <row r="195" spans="29:32" x14ac:dyDescent="0.2">
      <c r="AC195" s="3"/>
      <c r="AD195" s="4">
        <f t="shared" ref="AD195:AD258" si="25">AD194+1</f>
        <v>42499</v>
      </c>
      <c r="AE195">
        <f t="shared" si="23"/>
        <v>0</v>
      </c>
      <c r="AF195">
        <f t="shared" si="24"/>
        <v>0</v>
      </c>
    </row>
    <row r="196" spans="29:32" x14ac:dyDescent="0.2">
      <c r="AC196" s="3"/>
      <c r="AD196" s="4">
        <f t="shared" si="25"/>
        <v>42500</v>
      </c>
      <c r="AE196">
        <f t="shared" si="23"/>
        <v>0</v>
      </c>
      <c r="AF196">
        <f t="shared" si="24"/>
        <v>0</v>
      </c>
    </row>
    <row r="197" spans="29:32" x14ac:dyDescent="0.2">
      <c r="AC197" s="3"/>
      <c r="AD197" s="4">
        <f t="shared" si="25"/>
        <v>42501</v>
      </c>
      <c r="AE197">
        <f t="shared" si="23"/>
        <v>0</v>
      </c>
      <c r="AF197">
        <f t="shared" si="24"/>
        <v>0</v>
      </c>
    </row>
    <row r="198" spans="29:32" x14ac:dyDescent="0.2">
      <c r="AC198" s="3"/>
      <c r="AD198" s="4">
        <f t="shared" si="25"/>
        <v>42502</v>
      </c>
      <c r="AE198">
        <f t="shared" si="23"/>
        <v>0</v>
      </c>
      <c r="AF198">
        <f t="shared" si="24"/>
        <v>0</v>
      </c>
    </row>
    <row r="199" spans="29:32" x14ac:dyDescent="0.2">
      <c r="AC199" s="3"/>
      <c r="AD199" s="4">
        <f t="shared" si="25"/>
        <v>42503</v>
      </c>
      <c r="AE199">
        <f t="shared" si="23"/>
        <v>0</v>
      </c>
      <c r="AF199">
        <f t="shared" si="24"/>
        <v>0</v>
      </c>
    </row>
    <row r="200" spans="29:32" x14ac:dyDescent="0.2">
      <c r="AC200" s="3"/>
      <c r="AD200" s="4">
        <f t="shared" si="25"/>
        <v>42504</v>
      </c>
      <c r="AE200">
        <f t="shared" si="23"/>
        <v>0</v>
      </c>
      <c r="AF200">
        <f t="shared" si="24"/>
        <v>0</v>
      </c>
    </row>
    <row r="201" spans="29:32" x14ac:dyDescent="0.2">
      <c r="AC201" s="3"/>
      <c r="AD201" s="4">
        <f t="shared" si="25"/>
        <v>42505</v>
      </c>
      <c r="AE201">
        <f t="shared" si="23"/>
        <v>0</v>
      </c>
      <c r="AF201">
        <f t="shared" si="24"/>
        <v>0</v>
      </c>
    </row>
    <row r="202" spans="29:32" x14ac:dyDescent="0.2">
      <c r="AC202" s="3"/>
      <c r="AD202" s="4">
        <f t="shared" si="25"/>
        <v>42506</v>
      </c>
      <c r="AE202">
        <f t="shared" si="23"/>
        <v>0</v>
      </c>
      <c r="AF202">
        <f t="shared" si="24"/>
        <v>0</v>
      </c>
    </row>
    <row r="203" spans="29:32" x14ac:dyDescent="0.2">
      <c r="AC203" s="3"/>
      <c r="AD203" s="4">
        <f t="shared" si="25"/>
        <v>42507</v>
      </c>
      <c r="AE203">
        <f t="shared" si="23"/>
        <v>0</v>
      </c>
      <c r="AF203">
        <f t="shared" si="24"/>
        <v>0</v>
      </c>
    </row>
    <row r="204" spans="29:32" x14ac:dyDescent="0.2">
      <c r="AC204" s="3"/>
      <c r="AD204" s="4">
        <f t="shared" si="25"/>
        <v>42508</v>
      </c>
      <c r="AE204">
        <f t="shared" si="23"/>
        <v>0</v>
      </c>
      <c r="AF204">
        <f t="shared" si="24"/>
        <v>0</v>
      </c>
    </row>
    <row r="205" spans="29:32" x14ac:dyDescent="0.2">
      <c r="AC205" s="3"/>
      <c r="AD205" s="4">
        <f t="shared" si="25"/>
        <v>42509</v>
      </c>
      <c r="AE205">
        <f t="shared" si="23"/>
        <v>0</v>
      </c>
      <c r="AF205">
        <f t="shared" si="24"/>
        <v>0</v>
      </c>
    </row>
    <row r="206" spans="29:32" x14ac:dyDescent="0.2">
      <c r="AC206" s="3"/>
      <c r="AD206" s="4">
        <f t="shared" si="25"/>
        <v>42510</v>
      </c>
      <c r="AE206">
        <f t="shared" si="23"/>
        <v>0</v>
      </c>
      <c r="AF206">
        <f t="shared" si="24"/>
        <v>0</v>
      </c>
    </row>
    <row r="207" spans="29:32" x14ac:dyDescent="0.2">
      <c r="AC207" s="3"/>
      <c r="AD207" s="4">
        <f t="shared" si="25"/>
        <v>42511</v>
      </c>
      <c r="AE207">
        <f t="shared" si="23"/>
        <v>0</v>
      </c>
      <c r="AF207">
        <f t="shared" si="24"/>
        <v>0</v>
      </c>
    </row>
    <row r="208" spans="29:32" x14ac:dyDescent="0.2">
      <c r="AC208" s="3"/>
      <c r="AD208" s="4">
        <f t="shared" si="25"/>
        <v>42512</v>
      </c>
      <c r="AE208">
        <f t="shared" si="23"/>
        <v>0</v>
      </c>
      <c r="AF208">
        <f t="shared" si="24"/>
        <v>0</v>
      </c>
    </row>
    <row r="209" spans="29:32" x14ac:dyDescent="0.2">
      <c r="AC209" s="3"/>
      <c r="AD209" s="4">
        <f t="shared" si="25"/>
        <v>42513</v>
      </c>
      <c r="AE209">
        <f t="shared" si="23"/>
        <v>0</v>
      </c>
      <c r="AF209">
        <f t="shared" si="24"/>
        <v>0</v>
      </c>
    </row>
    <row r="210" spans="29:32" x14ac:dyDescent="0.2">
      <c r="AC210" s="3"/>
      <c r="AD210" s="4">
        <f t="shared" si="25"/>
        <v>42514</v>
      </c>
      <c r="AE210">
        <f t="shared" si="23"/>
        <v>0</v>
      </c>
      <c r="AF210">
        <f t="shared" si="24"/>
        <v>0</v>
      </c>
    </row>
    <row r="211" spans="29:32" x14ac:dyDescent="0.2">
      <c r="AC211" s="3"/>
      <c r="AD211" s="4">
        <f t="shared" si="25"/>
        <v>42515</v>
      </c>
      <c r="AE211">
        <f t="shared" si="23"/>
        <v>0</v>
      </c>
      <c r="AF211">
        <f t="shared" si="24"/>
        <v>0</v>
      </c>
    </row>
    <row r="212" spans="29:32" x14ac:dyDescent="0.2">
      <c r="AC212" s="3"/>
      <c r="AD212" s="4">
        <f t="shared" si="25"/>
        <v>42516</v>
      </c>
      <c r="AE212">
        <f t="shared" si="23"/>
        <v>0</v>
      </c>
      <c r="AF212">
        <f t="shared" si="24"/>
        <v>0</v>
      </c>
    </row>
    <row r="213" spans="29:32" x14ac:dyDescent="0.2">
      <c r="AC213" s="3"/>
      <c r="AD213" s="4">
        <f t="shared" si="25"/>
        <v>42517</v>
      </c>
      <c r="AE213">
        <f t="shared" si="23"/>
        <v>0</v>
      </c>
      <c r="AF213">
        <f t="shared" si="24"/>
        <v>0</v>
      </c>
    </row>
    <row r="214" spans="29:32" x14ac:dyDescent="0.2">
      <c r="AC214" s="3"/>
      <c r="AD214" s="4">
        <f t="shared" si="25"/>
        <v>42518</v>
      </c>
      <c r="AE214">
        <f t="shared" si="23"/>
        <v>0</v>
      </c>
      <c r="AF214">
        <f t="shared" si="24"/>
        <v>0</v>
      </c>
    </row>
    <row r="215" spans="29:32" x14ac:dyDescent="0.2">
      <c r="AC215" s="3"/>
      <c r="AD215" s="4">
        <f t="shared" si="25"/>
        <v>42519</v>
      </c>
      <c r="AE215">
        <f t="shared" si="23"/>
        <v>0</v>
      </c>
      <c r="AF215">
        <f t="shared" si="24"/>
        <v>0</v>
      </c>
    </row>
    <row r="216" spans="29:32" x14ac:dyDescent="0.2">
      <c r="AC216" s="3"/>
      <c r="AD216" s="4">
        <f t="shared" si="25"/>
        <v>42520</v>
      </c>
      <c r="AE216">
        <f t="shared" si="23"/>
        <v>0</v>
      </c>
      <c r="AF216">
        <f t="shared" si="24"/>
        <v>0</v>
      </c>
    </row>
    <row r="217" spans="29:32" x14ac:dyDescent="0.2">
      <c r="AC217" s="3"/>
      <c r="AD217" s="4">
        <f t="shared" si="25"/>
        <v>42521</v>
      </c>
      <c r="AE217">
        <f t="shared" ref="AE217:AE246" si="26">IF(U17="tad","tad",U17)</f>
        <v>0</v>
      </c>
      <c r="AF217">
        <f t="shared" si="24"/>
        <v>0</v>
      </c>
    </row>
    <row r="218" spans="29:32" x14ac:dyDescent="0.2">
      <c r="AC218" s="3"/>
      <c r="AD218" s="4">
        <f t="shared" si="25"/>
        <v>42522</v>
      </c>
      <c r="AE218">
        <f t="shared" si="26"/>
        <v>0</v>
      </c>
      <c r="AF218">
        <f t="shared" si="24"/>
        <v>0</v>
      </c>
    </row>
    <row r="219" spans="29:32" x14ac:dyDescent="0.2">
      <c r="AC219" s="3"/>
      <c r="AD219" s="4">
        <f t="shared" si="25"/>
        <v>42523</v>
      </c>
      <c r="AE219">
        <f t="shared" si="26"/>
        <v>0</v>
      </c>
      <c r="AF219">
        <f t="shared" si="24"/>
        <v>0</v>
      </c>
    </row>
    <row r="220" spans="29:32" x14ac:dyDescent="0.2">
      <c r="AC220" s="3"/>
      <c r="AD220" s="4">
        <f t="shared" si="25"/>
        <v>42524</v>
      </c>
      <c r="AE220">
        <f t="shared" si="26"/>
        <v>0</v>
      </c>
      <c r="AF220">
        <f t="shared" si="24"/>
        <v>0</v>
      </c>
    </row>
    <row r="221" spans="29:32" x14ac:dyDescent="0.2">
      <c r="AC221" s="3"/>
      <c r="AD221" s="4">
        <f t="shared" si="25"/>
        <v>42525</v>
      </c>
      <c r="AE221">
        <f t="shared" si="26"/>
        <v>0</v>
      </c>
      <c r="AF221">
        <f t="shared" si="24"/>
        <v>0</v>
      </c>
    </row>
    <row r="222" spans="29:32" x14ac:dyDescent="0.2">
      <c r="AC222" s="3"/>
      <c r="AD222" s="4">
        <f t="shared" si="25"/>
        <v>42526</v>
      </c>
      <c r="AE222">
        <f t="shared" si="26"/>
        <v>0</v>
      </c>
      <c r="AF222">
        <f t="shared" si="24"/>
        <v>0</v>
      </c>
    </row>
    <row r="223" spans="29:32" x14ac:dyDescent="0.2">
      <c r="AC223" s="3"/>
      <c r="AD223" s="4">
        <f t="shared" si="25"/>
        <v>42527</v>
      </c>
      <c r="AE223">
        <f t="shared" si="26"/>
        <v>0</v>
      </c>
      <c r="AF223">
        <f t="shared" si="24"/>
        <v>0</v>
      </c>
    </row>
    <row r="224" spans="29:32" x14ac:dyDescent="0.2">
      <c r="AC224" s="3"/>
      <c r="AD224" s="4">
        <f t="shared" si="25"/>
        <v>42528</v>
      </c>
      <c r="AE224">
        <f t="shared" si="26"/>
        <v>0</v>
      </c>
      <c r="AF224">
        <f t="shared" si="24"/>
        <v>0</v>
      </c>
    </row>
    <row r="225" spans="29:32" x14ac:dyDescent="0.2">
      <c r="AC225" s="3"/>
      <c r="AD225" s="4">
        <f t="shared" si="25"/>
        <v>42529</v>
      </c>
      <c r="AE225">
        <f t="shared" si="26"/>
        <v>0</v>
      </c>
      <c r="AF225">
        <f t="shared" si="24"/>
        <v>0</v>
      </c>
    </row>
    <row r="226" spans="29:32" x14ac:dyDescent="0.2">
      <c r="AC226" s="3"/>
      <c r="AD226" s="4">
        <f t="shared" si="25"/>
        <v>42530</v>
      </c>
      <c r="AE226">
        <f t="shared" si="26"/>
        <v>0</v>
      </c>
      <c r="AF226">
        <f t="shared" si="24"/>
        <v>0</v>
      </c>
    </row>
    <row r="227" spans="29:32" x14ac:dyDescent="0.2">
      <c r="AC227" s="3"/>
      <c r="AD227" s="4">
        <f t="shared" si="25"/>
        <v>42531</v>
      </c>
      <c r="AE227">
        <f t="shared" si="26"/>
        <v>0</v>
      </c>
      <c r="AF227">
        <f t="shared" si="24"/>
        <v>0</v>
      </c>
    </row>
    <row r="228" spans="29:32" x14ac:dyDescent="0.2">
      <c r="AC228" s="3"/>
      <c r="AD228" s="4">
        <f t="shared" si="25"/>
        <v>42532</v>
      </c>
      <c r="AE228">
        <f t="shared" si="26"/>
        <v>0</v>
      </c>
      <c r="AF228">
        <f t="shared" si="24"/>
        <v>0</v>
      </c>
    </row>
    <row r="229" spans="29:32" x14ac:dyDescent="0.2">
      <c r="AC229" s="3"/>
      <c r="AD229" s="4">
        <f t="shared" si="25"/>
        <v>42533</v>
      </c>
      <c r="AE229">
        <f t="shared" si="26"/>
        <v>0</v>
      </c>
      <c r="AF229">
        <f t="shared" si="24"/>
        <v>0</v>
      </c>
    </row>
    <row r="230" spans="29:32" x14ac:dyDescent="0.2">
      <c r="AC230" s="3"/>
      <c r="AD230" s="4">
        <f t="shared" si="25"/>
        <v>42534</v>
      </c>
      <c r="AE230">
        <f t="shared" si="26"/>
        <v>0</v>
      </c>
      <c r="AF230">
        <f t="shared" si="24"/>
        <v>0</v>
      </c>
    </row>
    <row r="231" spans="29:32" x14ac:dyDescent="0.2">
      <c r="AC231" s="3"/>
      <c r="AD231" s="4">
        <f t="shared" si="25"/>
        <v>42535</v>
      </c>
      <c r="AE231">
        <f t="shared" si="26"/>
        <v>0</v>
      </c>
      <c r="AF231">
        <f t="shared" si="24"/>
        <v>0</v>
      </c>
    </row>
    <row r="232" spans="29:32" x14ac:dyDescent="0.2">
      <c r="AC232" s="3"/>
      <c r="AD232" s="4">
        <f t="shared" si="25"/>
        <v>42536</v>
      </c>
      <c r="AE232">
        <f t="shared" si="26"/>
        <v>0</v>
      </c>
      <c r="AF232">
        <f t="shared" si="24"/>
        <v>0</v>
      </c>
    </row>
    <row r="233" spans="29:32" x14ac:dyDescent="0.2">
      <c r="AC233" s="3"/>
      <c r="AD233" s="4">
        <f t="shared" si="25"/>
        <v>42537</v>
      </c>
      <c r="AE233">
        <f t="shared" si="26"/>
        <v>0</v>
      </c>
      <c r="AF233">
        <f t="shared" si="24"/>
        <v>0</v>
      </c>
    </row>
    <row r="234" spans="29:32" x14ac:dyDescent="0.2">
      <c r="AC234" s="3"/>
      <c r="AD234" s="4">
        <f t="shared" si="25"/>
        <v>42538</v>
      </c>
      <c r="AE234">
        <f t="shared" si="26"/>
        <v>0</v>
      </c>
      <c r="AF234">
        <f t="shared" si="24"/>
        <v>0</v>
      </c>
    </row>
    <row r="235" spans="29:32" x14ac:dyDescent="0.2">
      <c r="AC235" s="3"/>
      <c r="AD235" s="4">
        <f t="shared" si="25"/>
        <v>42539</v>
      </c>
      <c r="AE235">
        <f t="shared" si="26"/>
        <v>0</v>
      </c>
      <c r="AF235">
        <f t="shared" si="24"/>
        <v>0</v>
      </c>
    </row>
    <row r="236" spans="29:32" x14ac:dyDescent="0.2">
      <c r="AC236" s="3"/>
      <c r="AD236" s="4">
        <f t="shared" si="25"/>
        <v>42540</v>
      </c>
      <c r="AE236">
        <f t="shared" si="26"/>
        <v>0</v>
      </c>
      <c r="AF236">
        <f t="shared" si="24"/>
        <v>0</v>
      </c>
    </row>
    <row r="237" spans="29:32" x14ac:dyDescent="0.2">
      <c r="AC237" s="3"/>
      <c r="AD237" s="4">
        <f t="shared" si="25"/>
        <v>42541</v>
      </c>
      <c r="AE237">
        <f t="shared" si="26"/>
        <v>0</v>
      </c>
      <c r="AF237">
        <f t="shared" si="24"/>
        <v>0</v>
      </c>
    </row>
    <row r="238" spans="29:32" x14ac:dyDescent="0.2">
      <c r="AC238" s="3"/>
      <c r="AD238" s="4">
        <f t="shared" si="25"/>
        <v>42542</v>
      </c>
      <c r="AE238">
        <f t="shared" si="26"/>
        <v>0</v>
      </c>
      <c r="AF238">
        <f t="shared" si="24"/>
        <v>0</v>
      </c>
    </row>
    <row r="239" spans="29:32" x14ac:dyDescent="0.2">
      <c r="AC239" s="3"/>
      <c r="AD239" s="4">
        <f t="shared" si="25"/>
        <v>42543</v>
      </c>
      <c r="AE239">
        <f t="shared" si="26"/>
        <v>0</v>
      </c>
      <c r="AF239">
        <f t="shared" si="24"/>
        <v>0</v>
      </c>
    </row>
    <row r="240" spans="29:32" x14ac:dyDescent="0.2">
      <c r="AC240" s="3"/>
      <c r="AD240" s="4">
        <f t="shared" si="25"/>
        <v>42544</v>
      </c>
      <c r="AE240">
        <f t="shared" si="26"/>
        <v>0</v>
      </c>
      <c r="AF240">
        <f t="shared" si="24"/>
        <v>0</v>
      </c>
    </row>
    <row r="241" spans="29:32" x14ac:dyDescent="0.2">
      <c r="AC241" s="3"/>
      <c r="AD241" s="4">
        <f t="shared" si="25"/>
        <v>42545</v>
      </c>
      <c r="AE241">
        <f t="shared" si="26"/>
        <v>0</v>
      </c>
      <c r="AF241">
        <f t="shared" si="24"/>
        <v>0</v>
      </c>
    </row>
    <row r="242" spans="29:32" x14ac:dyDescent="0.2">
      <c r="AC242" s="3"/>
      <c r="AD242" s="4">
        <f t="shared" si="25"/>
        <v>42546</v>
      </c>
      <c r="AE242">
        <f t="shared" si="26"/>
        <v>0</v>
      </c>
      <c r="AF242">
        <f t="shared" si="24"/>
        <v>0</v>
      </c>
    </row>
    <row r="243" spans="29:32" x14ac:dyDescent="0.2">
      <c r="AC243" s="3"/>
      <c r="AD243" s="4">
        <f t="shared" si="25"/>
        <v>42547</v>
      </c>
      <c r="AE243">
        <f t="shared" si="26"/>
        <v>0</v>
      </c>
      <c r="AF243">
        <f t="shared" si="24"/>
        <v>0</v>
      </c>
    </row>
    <row r="244" spans="29:32" x14ac:dyDescent="0.2">
      <c r="AC244" s="3"/>
      <c r="AD244" s="4">
        <f t="shared" si="25"/>
        <v>42548</v>
      </c>
      <c r="AE244">
        <f t="shared" si="26"/>
        <v>0</v>
      </c>
      <c r="AF244">
        <f t="shared" si="24"/>
        <v>0</v>
      </c>
    </row>
    <row r="245" spans="29:32" x14ac:dyDescent="0.2">
      <c r="AC245" s="3"/>
      <c r="AD245" s="4">
        <f t="shared" si="25"/>
        <v>42549</v>
      </c>
      <c r="AE245">
        <f t="shared" si="26"/>
        <v>0</v>
      </c>
      <c r="AF245">
        <f t="shared" si="24"/>
        <v>0</v>
      </c>
    </row>
    <row r="246" spans="29:32" x14ac:dyDescent="0.2">
      <c r="AC246" s="3"/>
      <c r="AD246" s="4">
        <f t="shared" si="25"/>
        <v>42550</v>
      </c>
      <c r="AE246">
        <f t="shared" si="26"/>
        <v>0</v>
      </c>
      <c r="AF246">
        <f t="shared" si="24"/>
        <v>0</v>
      </c>
    </row>
    <row r="247" spans="29:32" x14ac:dyDescent="0.2">
      <c r="AC247" s="3"/>
      <c r="AD247" s="4">
        <f t="shared" si="25"/>
        <v>42551</v>
      </c>
      <c r="AE247">
        <f t="shared" ref="AE247:AE277" si="27">IF(V17="tad","tad",V17)</f>
        <v>0</v>
      </c>
      <c r="AF247">
        <f t="shared" si="24"/>
        <v>0</v>
      </c>
    </row>
    <row r="248" spans="29:32" x14ac:dyDescent="0.2">
      <c r="AC248" s="3"/>
      <c r="AD248" s="4">
        <f t="shared" si="25"/>
        <v>42552</v>
      </c>
      <c r="AE248">
        <f t="shared" si="27"/>
        <v>0</v>
      </c>
      <c r="AF248">
        <f t="shared" si="24"/>
        <v>0</v>
      </c>
    </row>
    <row r="249" spans="29:32" x14ac:dyDescent="0.2">
      <c r="AC249" s="3"/>
      <c r="AD249" s="4">
        <f t="shared" si="25"/>
        <v>42553</v>
      </c>
      <c r="AE249">
        <f t="shared" si="27"/>
        <v>0</v>
      </c>
      <c r="AF249">
        <f t="shared" si="24"/>
        <v>0</v>
      </c>
    </row>
    <row r="250" spans="29:32" x14ac:dyDescent="0.2">
      <c r="AC250" s="3"/>
      <c r="AD250" s="4">
        <f t="shared" si="25"/>
        <v>42554</v>
      </c>
      <c r="AE250">
        <f t="shared" si="27"/>
        <v>0</v>
      </c>
      <c r="AF250">
        <f t="shared" si="24"/>
        <v>0</v>
      </c>
    </row>
    <row r="251" spans="29:32" x14ac:dyDescent="0.2">
      <c r="AC251" s="3"/>
      <c r="AD251" s="4">
        <f t="shared" si="25"/>
        <v>42555</v>
      </c>
      <c r="AE251">
        <f t="shared" si="27"/>
        <v>0</v>
      </c>
      <c r="AF251">
        <f t="shared" si="24"/>
        <v>0</v>
      </c>
    </row>
    <row r="252" spans="29:32" x14ac:dyDescent="0.2">
      <c r="AC252" s="3"/>
      <c r="AD252" s="4">
        <f t="shared" si="25"/>
        <v>42556</v>
      </c>
      <c r="AE252">
        <f t="shared" si="27"/>
        <v>0</v>
      </c>
      <c r="AF252">
        <f t="shared" si="24"/>
        <v>0</v>
      </c>
    </row>
    <row r="253" spans="29:32" x14ac:dyDescent="0.2">
      <c r="AC253" s="3"/>
      <c r="AD253" s="4">
        <f t="shared" si="25"/>
        <v>42557</v>
      </c>
      <c r="AE253">
        <f t="shared" si="27"/>
        <v>0</v>
      </c>
      <c r="AF253">
        <f t="shared" si="24"/>
        <v>0</v>
      </c>
    </row>
    <row r="254" spans="29:32" x14ac:dyDescent="0.2">
      <c r="AC254" s="3"/>
      <c r="AD254" s="4">
        <f t="shared" si="25"/>
        <v>42558</v>
      </c>
      <c r="AE254">
        <f t="shared" si="27"/>
        <v>0</v>
      </c>
      <c r="AF254">
        <f t="shared" si="24"/>
        <v>0</v>
      </c>
    </row>
    <row r="255" spans="29:32" x14ac:dyDescent="0.2">
      <c r="AC255" s="3"/>
      <c r="AD255" s="4">
        <f t="shared" si="25"/>
        <v>42559</v>
      </c>
      <c r="AE255">
        <f t="shared" si="27"/>
        <v>0</v>
      </c>
      <c r="AF255">
        <f t="shared" si="24"/>
        <v>0</v>
      </c>
    </row>
    <row r="256" spans="29:32" x14ac:dyDescent="0.2">
      <c r="AC256" s="3"/>
      <c r="AD256" s="4">
        <f t="shared" si="25"/>
        <v>42560</v>
      </c>
      <c r="AE256">
        <f t="shared" si="27"/>
        <v>0</v>
      </c>
      <c r="AF256">
        <f t="shared" si="24"/>
        <v>0</v>
      </c>
    </row>
    <row r="257" spans="29:32" x14ac:dyDescent="0.2">
      <c r="AC257" s="3"/>
      <c r="AD257" s="4">
        <f t="shared" si="25"/>
        <v>42561</v>
      </c>
      <c r="AE257">
        <f t="shared" si="27"/>
        <v>0</v>
      </c>
      <c r="AF257">
        <f t="shared" si="24"/>
        <v>0</v>
      </c>
    </row>
    <row r="258" spans="29:32" x14ac:dyDescent="0.2">
      <c r="AC258" s="3"/>
      <c r="AD258" s="4">
        <f t="shared" si="25"/>
        <v>42562</v>
      </c>
      <c r="AE258">
        <f t="shared" si="27"/>
        <v>0</v>
      </c>
      <c r="AF258">
        <f t="shared" ref="AF258:AF321" si="28">IF(COUNT(AD258:AE258)=2,0,-AC$49/500)</f>
        <v>0</v>
      </c>
    </row>
    <row r="259" spans="29:32" x14ac:dyDescent="0.2">
      <c r="AC259" s="3"/>
      <c r="AD259" s="4">
        <f t="shared" ref="AD259:AD322" si="29">AD258+1</f>
        <v>42563</v>
      </c>
      <c r="AE259">
        <f t="shared" si="27"/>
        <v>0</v>
      </c>
      <c r="AF259">
        <f t="shared" si="28"/>
        <v>0</v>
      </c>
    </row>
    <row r="260" spans="29:32" x14ac:dyDescent="0.2">
      <c r="AC260" s="3"/>
      <c r="AD260" s="4">
        <f t="shared" si="29"/>
        <v>42564</v>
      </c>
      <c r="AE260">
        <f t="shared" si="27"/>
        <v>0</v>
      </c>
      <c r="AF260">
        <f t="shared" si="28"/>
        <v>0</v>
      </c>
    </row>
    <row r="261" spans="29:32" x14ac:dyDescent="0.2">
      <c r="AC261" s="3"/>
      <c r="AD261" s="4">
        <f t="shared" si="29"/>
        <v>42565</v>
      </c>
      <c r="AE261">
        <f t="shared" si="27"/>
        <v>0</v>
      </c>
      <c r="AF261">
        <f t="shared" si="28"/>
        <v>0</v>
      </c>
    </row>
    <row r="262" spans="29:32" x14ac:dyDescent="0.2">
      <c r="AC262" s="3"/>
      <c r="AD262" s="4">
        <f t="shared" si="29"/>
        <v>42566</v>
      </c>
      <c r="AE262">
        <f t="shared" si="27"/>
        <v>0</v>
      </c>
      <c r="AF262">
        <f t="shared" si="28"/>
        <v>0</v>
      </c>
    </row>
    <row r="263" spans="29:32" x14ac:dyDescent="0.2">
      <c r="AC263" s="3"/>
      <c r="AD263" s="4">
        <f t="shared" si="29"/>
        <v>42567</v>
      </c>
      <c r="AE263">
        <f t="shared" si="27"/>
        <v>0</v>
      </c>
      <c r="AF263">
        <f t="shared" si="28"/>
        <v>0</v>
      </c>
    </row>
    <row r="264" spans="29:32" x14ac:dyDescent="0.2">
      <c r="AC264" s="3"/>
      <c r="AD264" s="4">
        <f t="shared" si="29"/>
        <v>42568</v>
      </c>
      <c r="AE264">
        <f t="shared" si="27"/>
        <v>0</v>
      </c>
      <c r="AF264">
        <f t="shared" si="28"/>
        <v>0</v>
      </c>
    </row>
    <row r="265" spans="29:32" x14ac:dyDescent="0.2">
      <c r="AC265" s="3"/>
      <c r="AD265" s="4">
        <f t="shared" si="29"/>
        <v>42569</v>
      </c>
      <c r="AE265">
        <f t="shared" si="27"/>
        <v>0</v>
      </c>
      <c r="AF265">
        <f t="shared" si="28"/>
        <v>0</v>
      </c>
    </row>
    <row r="266" spans="29:32" x14ac:dyDescent="0.2">
      <c r="AC266" s="3"/>
      <c r="AD266" s="4">
        <f t="shared" si="29"/>
        <v>42570</v>
      </c>
      <c r="AE266">
        <f t="shared" si="27"/>
        <v>0</v>
      </c>
      <c r="AF266">
        <f t="shared" si="28"/>
        <v>0</v>
      </c>
    </row>
    <row r="267" spans="29:32" x14ac:dyDescent="0.2">
      <c r="AC267" s="3"/>
      <c r="AD267" s="4">
        <f t="shared" si="29"/>
        <v>42571</v>
      </c>
      <c r="AE267">
        <f t="shared" si="27"/>
        <v>0</v>
      </c>
      <c r="AF267">
        <f t="shared" si="28"/>
        <v>0</v>
      </c>
    </row>
    <row r="268" spans="29:32" x14ac:dyDescent="0.2">
      <c r="AC268" s="3"/>
      <c r="AD268" s="4">
        <f t="shared" si="29"/>
        <v>42572</v>
      </c>
      <c r="AE268">
        <f t="shared" si="27"/>
        <v>0</v>
      </c>
      <c r="AF268">
        <f t="shared" si="28"/>
        <v>0</v>
      </c>
    </row>
    <row r="269" spans="29:32" x14ac:dyDescent="0.2">
      <c r="AC269" s="3"/>
      <c r="AD269" s="4">
        <f t="shared" si="29"/>
        <v>42573</v>
      </c>
      <c r="AE269">
        <f t="shared" si="27"/>
        <v>0</v>
      </c>
      <c r="AF269">
        <f t="shared" si="28"/>
        <v>0</v>
      </c>
    </row>
    <row r="270" spans="29:32" x14ac:dyDescent="0.2">
      <c r="AC270" s="3"/>
      <c r="AD270" s="4">
        <f t="shared" si="29"/>
        <v>42574</v>
      </c>
      <c r="AE270">
        <f t="shared" si="27"/>
        <v>0</v>
      </c>
      <c r="AF270">
        <f t="shared" si="28"/>
        <v>0</v>
      </c>
    </row>
    <row r="271" spans="29:32" x14ac:dyDescent="0.2">
      <c r="AC271" s="3"/>
      <c r="AD271" s="4">
        <f t="shared" si="29"/>
        <v>42575</v>
      </c>
      <c r="AE271">
        <f t="shared" si="27"/>
        <v>0</v>
      </c>
      <c r="AF271">
        <f t="shared" si="28"/>
        <v>0</v>
      </c>
    </row>
    <row r="272" spans="29:32" x14ac:dyDescent="0.2">
      <c r="AC272" s="3"/>
      <c r="AD272" s="4">
        <f t="shared" si="29"/>
        <v>42576</v>
      </c>
      <c r="AE272">
        <f t="shared" si="27"/>
        <v>0</v>
      </c>
      <c r="AF272">
        <f t="shared" si="28"/>
        <v>0</v>
      </c>
    </row>
    <row r="273" spans="29:32" x14ac:dyDescent="0.2">
      <c r="AC273" s="3"/>
      <c r="AD273" s="4">
        <f t="shared" si="29"/>
        <v>42577</v>
      </c>
      <c r="AE273">
        <f t="shared" si="27"/>
        <v>0</v>
      </c>
      <c r="AF273">
        <f t="shared" si="28"/>
        <v>0</v>
      </c>
    </row>
    <row r="274" spans="29:32" x14ac:dyDescent="0.2">
      <c r="AC274" s="3"/>
      <c r="AD274" s="4">
        <f t="shared" si="29"/>
        <v>42578</v>
      </c>
      <c r="AE274">
        <f t="shared" si="27"/>
        <v>0</v>
      </c>
      <c r="AF274">
        <f t="shared" si="28"/>
        <v>0</v>
      </c>
    </row>
    <row r="275" spans="29:32" x14ac:dyDescent="0.2">
      <c r="AC275" s="3"/>
      <c r="AD275" s="4">
        <f t="shared" si="29"/>
        <v>42579</v>
      </c>
      <c r="AE275">
        <f t="shared" si="27"/>
        <v>0</v>
      </c>
      <c r="AF275">
        <f t="shared" si="28"/>
        <v>0</v>
      </c>
    </row>
    <row r="276" spans="29:32" x14ac:dyDescent="0.2">
      <c r="AC276" s="3"/>
      <c r="AD276" s="4">
        <f t="shared" si="29"/>
        <v>42580</v>
      </c>
      <c r="AE276">
        <f t="shared" si="27"/>
        <v>0</v>
      </c>
      <c r="AF276">
        <f t="shared" si="28"/>
        <v>0</v>
      </c>
    </row>
    <row r="277" spans="29:32" x14ac:dyDescent="0.2">
      <c r="AC277" s="3"/>
      <c r="AD277" s="4">
        <f t="shared" si="29"/>
        <v>42581</v>
      </c>
      <c r="AE277">
        <f t="shared" si="27"/>
        <v>0</v>
      </c>
      <c r="AF277">
        <f t="shared" si="28"/>
        <v>0</v>
      </c>
    </row>
    <row r="278" spans="29:32" x14ac:dyDescent="0.2">
      <c r="AC278" s="3"/>
      <c r="AD278" s="4">
        <f t="shared" si="29"/>
        <v>42582</v>
      </c>
      <c r="AE278">
        <f t="shared" ref="AE278:AE308" si="30">IF(W17="tad","tad",W17)</f>
        <v>0</v>
      </c>
      <c r="AF278">
        <f t="shared" si="28"/>
        <v>0</v>
      </c>
    </row>
    <row r="279" spans="29:32" x14ac:dyDescent="0.2">
      <c r="AC279" s="3"/>
      <c r="AD279" s="4">
        <f t="shared" si="29"/>
        <v>42583</v>
      </c>
      <c r="AE279">
        <f t="shared" si="30"/>
        <v>0</v>
      </c>
      <c r="AF279">
        <f t="shared" si="28"/>
        <v>0</v>
      </c>
    </row>
    <row r="280" spans="29:32" x14ac:dyDescent="0.2">
      <c r="AC280" s="3"/>
      <c r="AD280" s="4">
        <f t="shared" si="29"/>
        <v>42584</v>
      </c>
      <c r="AE280">
        <f t="shared" si="30"/>
        <v>0</v>
      </c>
      <c r="AF280">
        <f t="shared" si="28"/>
        <v>0</v>
      </c>
    </row>
    <row r="281" spans="29:32" x14ac:dyDescent="0.2">
      <c r="AC281" s="3"/>
      <c r="AD281" s="4">
        <f t="shared" si="29"/>
        <v>42585</v>
      </c>
      <c r="AE281">
        <f t="shared" si="30"/>
        <v>0</v>
      </c>
      <c r="AF281">
        <f t="shared" si="28"/>
        <v>0</v>
      </c>
    </row>
    <row r="282" spans="29:32" x14ac:dyDescent="0.2">
      <c r="AC282" s="3"/>
      <c r="AD282" s="4">
        <f t="shared" si="29"/>
        <v>42586</v>
      </c>
      <c r="AE282">
        <f t="shared" si="30"/>
        <v>0</v>
      </c>
      <c r="AF282">
        <f t="shared" si="28"/>
        <v>0</v>
      </c>
    </row>
    <row r="283" spans="29:32" x14ac:dyDescent="0.2">
      <c r="AC283" s="3"/>
      <c r="AD283" s="4">
        <f t="shared" si="29"/>
        <v>42587</v>
      </c>
      <c r="AE283">
        <f t="shared" si="30"/>
        <v>0</v>
      </c>
      <c r="AF283">
        <f t="shared" si="28"/>
        <v>0</v>
      </c>
    </row>
    <row r="284" spans="29:32" x14ac:dyDescent="0.2">
      <c r="AC284" s="3"/>
      <c r="AD284" s="4">
        <f t="shared" si="29"/>
        <v>42588</v>
      </c>
      <c r="AE284">
        <f t="shared" si="30"/>
        <v>0</v>
      </c>
      <c r="AF284">
        <f t="shared" si="28"/>
        <v>0</v>
      </c>
    </row>
    <row r="285" spans="29:32" x14ac:dyDescent="0.2">
      <c r="AC285" s="3"/>
      <c r="AD285" s="4">
        <f t="shared" si="29"/>
        <v>42589</v>
      </c>
      <c r="AE285">
        <f t="shared" si="30"/>
        <v>0</v>
      </c>
      <c r="AF285">
        <f t="shared" si="28"/>
        <v>0</v>
      </c>
    </row>
    <row r="286" spans="29:32" x14ac:dyDescent="0.2">
      <c r="AC286" s="3"/>
      <c r="AD286" s="4">
        <f t="shared" si="29"/>
        <v>42590</v>
      </c>
      <c r="AE286">
        <f t="shared" si="30"/>
        <v>0</v>
      </c>
      <c r="AF286">
        <f t="shared" si="28"/>
        <v>0</v>
      </c>
    </row>
    <row r="287" spans="29:32" x14ac:dyDescent="0.2">
      <c r="AC287" s="3"/>
      <c r="AD287" s="4">
        <f t="shared" si="29"/>
        <v>42591</v>
      </c>
      <c r="AE287">
        <f t="shared" si="30"/>
        <v>0</v>
      </c>
      <c r="AF287">
        <f t="shared" si="28"/>
        <v>0</v>
      </c>
    </row>
    <row r="288" spans="29:32" x14ac:dyDescent="0.2">
      <c r="AC288" s="3"/>
      <c r="AD288" s="4">
        <f t="shared" si="29"/>
        <v>42592</v>
      </c>
      <c r="AE288">
        <f t="shared" si="30"/>
        <v>0</v>
      </c>
      <c r="AF288">
        <f t="shared" si="28"/>
        <v>0</v>
      </c>
    </row>
    <row r="289" spans="29:32" x14ac:dyDescent="0.2">
      <c r="AC289" s="3"/>
      <c r="AD289" s="4">
        <f t="shared" si="29"/>
        <v>42593</v>
      </c>
      <c r="AE289">
        <f t="shared" si="30"/>
        <v>0</v>
      </c>
      <c r="AF289">
        <f t="shared" si="28"/>
        <v>0</v>
      </c>
    </row>
    <row r="290" spans="29:32" x14ac:dyDescent="0.2">
      <c r="AC290" s="3"/>
      <c r="AD290" s="4">
        <f t="shared" si="29"/>
        <v>42594</v>
      </c>
      <c r="AE290">
        <f t="shared" si="30"/>
        <v>0</v>
      </c>
      <c r="AF290">
        <f t="shared" si="28"/>
        <v>0</v>
      </c>
    </row>
    <row r="291" spans="29:32" x14ac:dyDescent="0.2">
      <c r="AC291" s="3"/>
      <c r="AD291" s="4">
        <f t="shared" si="29"/>
        <v>42595</v>
      </c>
      <c r="AE291">
        <f t="shared" si="30"/>
        <v>0</v>
      </c>
      <c r="AF291">
        <f t="shared" si="28"/>
        <v>0</v>
      </c>
    </row>
    <row r="292" spans="29:32" x14ac:dyDescent="0.2">
      <c r="AC292" s="3"/>
      <c r="AD292" s="4">
        <f t="shared" si="29"/>
        <v>42596</v>
      </c>
      <c r="AE292">
        <f t="shared" si="30"/>
        <v>0</v>
      </c>
      <c r="AF292">
        <f t="shared" si="28"/>
        <v>0</v>
      </c>
    </row>
    <row r="293" spans="29:32" x14ac:dyDescent="0.2">
      <c r="AC293" s="3"/>
      <c r="AD293" s="4">
        <f t="shared" si="29"/>
        <v>42597</v>
      </c>
      <c r="AE293">
        <f t="shared" si="30"/>
        <v>0</v>
      </c>
      <c r="AF293">
        <f t="shared" si="28"/>
        <v>0</v>
      </c>
    </row>
    <row r="294" spans="29:32" x14ac:dyDescent="0.2">
      <c r="AC294" s="3"/>
      <c r="AD294" s="4">
        <f t="shared" si="29"/>
        <v>42598</v>
      </c>
      <c r="AE294">
        <f t="shared" si="30"/>
        <v>0</v>
      </c>
      <c r="AF294">
        <f t="shared" si="28"/>
        <v>0</v>
      </c>
    </row>
    <row r="295" spans="29:32" x14ac:dyDescent="0.2">
      <c r="AC295" s="3"/>
      <c r="AD295" s="4">
        <f t="shared" si="29"/>
        <v>42599</v>
      </c>
      <c r="AE295">
        <f t="shared" si="30"/>
        <v>0</v>
      </c>
      <c r="AF295">
        <f t="shared" si="28"/>
        <v>0</v>
      </c>
    </row>
    <row r="296" spans="29:32" x14ac:dyDescent="0.2">
      <c r="AC296" s="3"/>
      <c r="AD296" s="4">
        <f t="shared" si="29"/>
        <v>42600</v>
      </c>
      <c r="AE296">
        <f t="shared" si="30"/>
        <v>0</v>
      </c>
      <c r="AF296">
        <f t="shared" si="28"/>
        <v>0</v>
      </c>
    </row>
    <row r="297" spans="29:32" x14ac:dyDescent="0.2">
      <c r="AC297" s="3"/>
      <c r="AD297" s="4">
        <f t="shared" si="29"/>
        <v>42601</v>
      </c>
      <c r="AE297">
        <f t="shared" si="30"/>
        <v>0</v>
      </c>
      <c r="AF297">
        <f t="shared" si="28"/>
        <v>0</v>
      </c>
    </row>
    <row r="298" spans="29:32" x14ac:dyDescent="0.2">
      <c r="AC298" s="3"/>
      <c r="AD298" s="4">
        <f t="shared" si="29"/>
        <v>42602</v>
      </c>
      <c r="AE298">
        <f t="shared" si="30"/>
        <v>0</v>
      </c>
      <c r="AF298">
        <f t="shared" si="28"/>
        <v>0</v>
      </c>
    </row>
    <row r="299" spans="29:32" x14ac:dyDescent="0.2">
      <c r="AC299" s="3"/>
      <c r="AD299" s="4">
        <f t="shared" si="29"/>
        <v>42603</v>
      </c>
      <c r="AE299">
        <f t="shared" si="30"/>
        <v>0</v>
      </c>
      <c r="AF299">
        <f t="shared" si="28"/>
        <v>0</v>
      </c>
    </row>
    <row r="300" spans="29:32" x14ac:dyDescent="0.2">
      <c r="AC300" s="3"/>
      <c r="AD300" s="4">
        <f t="shared" si="29"/>
        <v>42604</v>
      </c>
      <c r="AE300">
        <f t="shared" si="30"/>
        <v>0</v>
      </c>
      <c r="AF300">
        <f t="shared" si="28"/>
        <v>0</v>
      </c>
    </row>
    <row r="301" spans="29:32" x14ac:dyDescent="0.2">
      <c r="AC301" s="3"/>
      <c r="AD301" s="4">
        <f t="shared" si="29"/>
        <v>42605</v>
      </c>
      <c r="AE301">
        <f t="shared" si="30"/>
        <v>0</v>
      </c>
      <c r="AF301">
        <f t="shared" si="28"/>
        <v>0</v>
      </c>
    </row>
    <row r="302" spans="29:32" x14ac:dyDescent="0.2">
      <c r="AC302" s="3"/>
      <c r="AD302" s="4">
        <f t="shared" si="29"/>
        <v>42606</v>
      </c>
      <c r="AE302">
        <f t="shared" si="30"/>
        <v>0</v>
      </c>
      <c r="AF302">
        <f t="shared" si="28"/>
        <v>0</v>
      </c>
    </row>
    <row r="303" spans="29:32" x14ac:dyDescent="0.2">
      <c r="AC303" s="3"/>
      <c r="AD303" s="4">
        <f t="shared" si="29"/>
        <v>42607</v>
      </c>
      <c r="AE303">
        <f t="shared" si="30"/>
        <v>0</v>
      </c>
      <c r="AF303">
        <f t="shared" si="28"/>
        <v>0</v>
      </c>
    </row>
    <row r="304" spans="29:32" x14ac:dyDescent="0.2">
      <c r="AC304" s="3"/>
      <c r="AD304" s="4">
        <f t="shared" si="29"/>
        <v>42608</v>
      </c>
      <c r="AE304">
        <f t="shared" si="30"/>
        <v>0</v>
      </c>
      <c r="AF304">
        <f t="shared" si="28"/>
        <v>0</v>
      </c>
    </row>
    <row r="305" spans="29:32" x14ac:dyDescent="0.2">
      <c r="AC305" s="3"/>
      <c r="AD305" s="4">
        <f t="shared" si="29"/>
        <v>42609</v>
      </c>
      <c r="AE305">
        <f t="shared" si="30"/>
        <v>0</v>
      </c>
      <c r="AF305">
        <f t="shared" si="28"/>
        <v>0</v>
      </c>
    </row>
    <row r="306" spans="29:32" x14ac:dyDescent="0.2">
      <c r="AC306" s="3"/>
      <c r="AD306" s="4">
        <f t="shared" si="29"/>
        <v>42610</v>
      </c>
      <c r="AE306">
        <f t="shared" si="30"/>
        <v>0</v>
      </c>
      <c r="AF306">
        <f t="shared" si="28"/>
        <v>0</v>
      </c>
    </row>
    <row r="307" spans="29:32" x14ac:dyDescent="0.2">
      <c r="AC307" s="3"/>
      <c r="AD307" s="4">
        <f t="shared" si="29"/>
        <v>42611</v>
      </c>
      <c r="AE307">
        <f t="shared" si="30"/>
        <v>0</v>
      </c>
      <c r="AF307">
        <f t="shared" si="28"/>
        <v>0</v>
      </c>
    </row>
    <row r="308" spans="29:32" x14ac:dyDescent="0.2">
      <c r="AC308" s="3"/>
      <c r="AD308" s="4">
        <f t="shared" si="29"/>
        <v>42612</v>
      </c>
      <c r="AE308">
        <f t="shared" si="30"/>
        <v>0</v>
      </c>
      <c r="AF308">
        <f t="shared" si="28"/>
        <v>0</v>
      </c>
    </row>
    <row r="309" spans="29:32" x14ac:dyDescent="0.2">
      <c r="AC309" s="3"/>
      <c r="AD309" s="4">
        <f t="shared" si="29"/>
        <v>42613</v>
      </c>
      <c r="AE309">
        <f t="shared" ref="AE309:AE338" si="31">IF(X17="tad","tad",X17)</f>
        <v>0</v>
      </c>
      <c r="AF309">
        <f t="shared" si="28"/>
        <v>0</v>
      </c>
    </row>
    <row r="310" spans="29:32" x14ac:dyDescent="0.2">
      <c r="AC310" s="3"/>
      <c r="AD310" s="4">
        <f t="shared" si="29"/>
        <v>42614</v>
      </c>
      <c r="AE310">
        <f t="shared" si="31"/>
        <v>0</v>
      </c>
      <c r="AF310">
        <f t="shared" si="28"/>
        <v>0</v>
      </c>
    </row>
    <row r="311" spans="29:32" x14ac:dyDescent="0.2">
      <c r="AC311" s="3"/>
      <c r="AD311" s="4">
        <f t="shared" si="29"/>
        <v>42615</v>
      </c>
      <c r="AE311">
        <f t="shared" si="31"/>
        <v>0</v>
      </c>
      <c r="AF311">
        <f t="shared" si="28"/>
        <v>0</v>
      </c>
    </row>
    <row r="312" spans="29:32" x14ac:dyDescent="0.2">
      <c r="AC312" s="3"/>
      <c r="AD312" s="4">
        <f t="shared" si="29"/>
        <v>42616</v>
      </c>
      <c r="AE312">
        <f t="shared" si="31"/>
        <v>0</v>
      </c>
      <c r="AF312">
        <f t="shared" si="28"/>
        <v>0</v>
      </c>
    </row>
    <row r="313" spans="29:32" x14ac:dyDescent="0.2">
      <c r="AC313" s="3"/>
      <c r="AD313" s="4">
        <f t="shared" si="29"/>
        <v>42617</v>
      </c>
      <c r="AE313">
        <f t="shared" si="31"/>
        <v>0</v>
      </c>
      <c r="AF313">
        <f t="shared" si="28"/>
        <v>0</v>
      </c>
    </row>
    <row r="314" spans="29:32" x14ac:dyDescent="0.2">
      <c r="AC314" s="3"/>
      <c r="AD314" s="4">
        <f t="shared" si="29"/>
        <v>42618</v>
      </c>
      <c r="AE314">
        <f t="shared" si="31"/>
        <v>0</v>
      </c>
      <c r="AF314">
        <f t="shared" si="28"/>
        <v>0</v>
      </c>
    </row>
    <row r="315" spans="29:32" x14ac:dyDescent="0.2">
      <c r="AC315" s="3"/>
      <c r="AD315" s="4">
        <f t="shared" si="29"/>
        <v>42619</v>
      </c>
      <c r="AE315">
        <f t="shared" si="31"/>
        <v>0</v>
      </c>
      <c r="AF315">
        <f t="shared" si="28"/>
        <v>0</v>
      </c>
    </row>
    <row r="316" spans="29:32" x14ac:dyDescent="0.2">
      <c r="AC316" s="3"/>
      <c r="AD316" s="4">
        <f t="shared" si="29"/>
        <v>42620</v>
      </c>
      <c r="AE316">
        <f t="shared" si="31"/>
        <v>0</v>
      </c>
      <c r="AF316">
        <f t="shared" si="28"/>
        <v>0</v>
      </c>
    </row>
    <row r="317" spans="29:32" x14ac:dyDescent="0.2">
      <c r="AC317" s="3"/>
      <c r="AD317" s="4">
        <f t="shared" si="29"/>
        <v>42621</v>
      </c>
      <c r="AE317">
        <f t="shared" si="31"/>
        <v>0</v>
      </c>
      <c r="AF317">
        <f t="shared" si="28"/>
        <v>0</v>
      </c>
    </row>
    <row r="318" spans="29:32" x14ac:dyDescent="0.2">
      <c r="AC318" s="3"/>
      <c r="AD318" s="4">
        <f t="shared" si="29"/>
        <v>42622</v>
      </c>
      <c r="AE318">
        <f t="shared" si="31"/>
        <v>0</v>
      </c>
      <c r="AF318">
        <f t="shared" si="28"/>
        <v>0</v>
      </c>
    </row>
    <row r="319" spans="29:32" x14ac:dyDescent="0.2">
      <c r="AC319" s="3"/>
      <c r="AD319" s="4">
        <f t="shared" si="29"/>
        <v>42623</v>
      </c>
      <c r="AE319">
        <f t="shared" si="31"/>
        <v>0</v>
      </c>
      <c r="AF319">
        <f t="shared" si="28"/>
        <v>0</v>
      </c>
    </row>
    <row r="320" spans="29:32" x14ac:dyDescent="0.2">
      <c r="AC320" s="3"/>
      <c r="AD320" s="4">
        <f t="shared" si="29"/>
        <v>42624</v>
      </c>
      <c r="AE320">
        <f t="shared" si="31"/>
        <v>0</v>
      </c>
      <c r="AF320">
        <f t="shared" si="28"/>
        <v>0</v>
      </c>
    </row>
    <row r="321" spans="29:32" x14ac:dyDescent="0.2">
      <c r="AC321" s="3"/>
      <c r="AD321" s="4">
        <f t="shared" si="29"/>
        <v>42625</v>
      </c>
      <c r="AE321">
        <f t="shared" si="31"/>
        <v>0</v>
      </c>
      <c r="AF321">
        <f t="shared" si="28"/>
        <v>0</v>
      </c>
    </row>
    <row r="322" spans="29:32" x14ac:dyDescent="0.2">
      <c r="AC322" s="3"/>
      <c r="AD322" s="4">
        <f t="shared" si="29"/>
        <v>42626</v>
      </c>
      <c r="AE322">
        <f t="shared" si="31"/>
        <v>0</v>
      </c>
      <c r="AF322">
        <f t="shared" ref="AF322:AF385" si="32">IF(COUNT(AD322:AE322)=2,0,-AC$49/500)</f>
        <v>0</v>
      </c>
    </row>
    <row r="323" spans="29:32" x14ac:dyDescent="0.2">
      <c r="AC323" s="3"/>
      <c r="AD323" s="4">
        <f t="shared" ref="AD323:AD386" si="33">AD322+1</f>
        <v>42627</v>
      </c>
      <c r="AE323">
        <f t="shared" si="31"/>
        <v>0</v>
      </c>
      <c r="AF323">
        <f t="shared" si="32"/>
        <v>0</v>
      </c>
    </row>
    <row r="324" spans="29:32" x14ac:dyDescent="0.2">
      <c r="AC324" s="3"/>
      <c r="AD324" s="4">
        <f t="shared" si="33"/>
        <v>42628</v>
      </c>
      <c r="AE324">
        <f t="shared" si="31"/>
        <v>0</v>
      </c>
      <c r="AF324">
        <f t="shared" si="32"/>
        <v>0</v>
      </c>
    </row>
    <row r="325" spans="29:32" x14ac:dyDescent="0.2">
      <c r="AC325" s="3"/>
      <c r="AD325" s="4">
        <f t="shared" si="33"/>
        <v>42629</v>
      </c>
      <c r="AE325">
        <f t="shared" si="31"/>
        <v>0</v>
      </c>
      <c r="AF325">
        <f t="shared" si="32"/>
        <v>0</v>
      </c>
    </row>
    <row r="326" spans="29:32" x14ac:dyDescent="0.2">
      <c r="AC326" s="3"/>
      <c r="AD326" s="4">
        <f t="shared" si="33"/>
        <v>42630</v>
      </c>
      <c r="AE326">
        <f t="shared" si="31"/>
        <v>0</v>
      </c>
      <c r="AF326">
        <f t="shared" si="32"/>
        <v>0</v>
      </c>
    </row>
    <row r="327" spans="29:32" x14ac:dyDescent="0.2">
      <c r="AC327" s="3"/>
      <c r="AD327" s="4">
        <f t="shared" si="33"/>
        <v>42631</v>
      </c>
      <c r="AE327">
        <f t="shared" si="31"/>
        <v>0</v>
      </c>
      <c r="AF327">
        <f t="shared" si="32"/>
        <v>0</v>
      </c>
    </row>
    <row r="328" spans="29:32" x14ac:dyDescent="0.2">
      <c r="AC328" s="3"/>
      <c r="AD328" s="4">
        <f t="shared" si="33"/>
        <v>42632</v>
      </c>
      <c r="AE328">
        <f t="shared" si="31"/>
        <v>0</v>
      </c>
      <c r="AF328">
        <f t="shared" si="32"/>
        <v>0</v>
      </c>
    </row>
    <row r="329" spans="29:32" x14ac:dyDescent="0.2">
      <c r="AC329" s="3"/>
      <c r="AD329" s="4">
        <f t="shared" si="33"/>
        <v>42633</v>
      </c>
      <c r="AE329">
        <f t="shared" si="31"/>
        <v>0</v>
      </c>
      <c r="AF329">
        <f t="shared" si="32"/>
        <v>0</v>
      </c>
    </row>
    <row r="330" spans="29:32" x14ac:dyDescent="0.2">
      <c r="AC330" s="3"/>
      <c r="AD330" s="4">
        <f t="shared" si="33"/>
        <v>42634</v>
      </c>
      <c r="AE330">
        <f t="shared" si="31"/>
        <v>0</v>
      </c>
      <c r="AF330">
        <f t="shared" si="32"/>
        <v>0</v>
      </c>
    </row>
    <row r="331" spans="29:32" x14ac:dyDescent="0.2">
      <c r="AC331" s="3"/>
      <c r="AD331" s="4">
        <f t="shared" si="33"/>
        <v>42635</v>
      </c>
      <c r="AE331">
        <f t="shared" si="31"/>
        <v>0</v>
      </c>
      <c r="AF331">
        <f t="shared" si="32"/>
        <v>0</v>
      </c>
    </row>
    <row r="332" spans="29:32" x14ac:dyDescent="0.2">
      <c r="AC332" s="3"/>
      <c r="AD332" s="4">
        <f t="shared" si="33"/>
        <v>42636</v>
      </c>
      <c r="AE332">
        <f t="shared" si="31"/>
        <v>0</v>
      </c>
      <c r="AF332">
        <f t="shared" si="32"/>
        <v>0</v>
      </c>
    </row>
    <row r="333" spans="29:32" x14ac:dyDescent="0.2">
      <c r="AC333" s="3"/>
      <c r="AD333" s="4">
        <f t="shared" si="33"/>
        <v>42637</v>
      </c>
      <c r="AE333">
        <f t="shared" si="31"/>
        <v>0</v>
      </c>
      <c r="AF333">
        <f t="shared" si="32"/>
        <v>0</v>
      </c>
    </row>
    <row r="334" spans="29:32" x14ac:dyDescent="0.2">
      <c r="AC334" s="3"/>
      <c r="AD334" s="4">
        <f t="shared" si="33"/>
        <v>42638</v>
      </c>
      <c r="AE334">
        <f t="shared" si="31"/>
        <v>0</v>
      </c>
      <c r="AF334">
        <f t="shared" si="32"/>
        <v>0</v>
      </c>
    </row>
    <row r="335" spans="29:32" x14ac:dyDescent="0.2">
      <c r="AC335" s="3"/>
      <c r="AD335" s="4">
        <f t="shared" si="33"/>
        <v>42639</v>
      </c>
      <c r="AE335">
        <f t="shared" si="31"/>
        <v>0</v>
      </c>
      <c r="AF335">
        <f t="shared" si="32"/>
        <v>0</v>
      </c>
    </row>
    <row r="336" spans="29:32" x14ac:dyDescent="0.2">
      <c r="AC336" s="3"/>
      <c r="AD336" s="4">
        <f t="shared" si="33"/>
        <v>42640</v>
      </c>
      <c r="AE336">
        <f t="shared" si="31"/>
        <v>0</v>
      </c>
      <c r="AF336">
        <f t="shared" si="32"/>
        <v>0</v>
      </c>
    </row>
    <row r="337" spans="29:32" x14ac:dyDescent="0.2">
      <c r="AC337" s="3"/>
      <c r="AD337" s="4">
        <f t="shared" si="33"/>
        <v>42641</v>
      </c>
      <c r="AE337">
        <f t="shared" si="31"/>
        <v>0</v>
      </c>
      <c r="AF337">
        <f t="shared" si="32"/>
        <v>0</v>
      </c>
    </row>
    <row r="338" spans="29:32" x14ac:dyDescent="0.2">
      <c r="AC338" s="3"/>
      <c r="AD338" s="4">
        <f t="shared" si="33"/>
        <v>42642</v>
      </c>
      <c r="AE338">
        <f t="shared" si="31"/>
        <v>0</v>
      </c>
      <c r="AF338">
        <f t="shared" si="32"/>
        <v>0</v>
      </c>
    </row>
    <row r="339" spans="29:32" x14ac:dyDescent="0.2">
      <c r="AC339" s="3"/>
      <c r="AD339" s="4">
        <f t="shared" si="33"/>
        <v>42643</v>
      </c>
      <c r="AE339">
        <f t="shared" ref="AE339:AE369" si="34">IF(Y17="tad","tad",Y17)</f>
        <v>0</v>
      </c>
      <c r="AF339">
        <f t="shared" si="32"/>
        <v>0</v>
      </c>
    </row>
    <row r="340" spans="29:32" x14ac:dyDescent="0.2">
      <c r="AC340" s="3"/>
      <c r="AD340" s="4">
        <f t="shared" si="33"/>
        <v>42644</v>
      </c>
      <c r="AE340">
        <f t="shared" si="34"/>
        <v>0</v>
      </c>
      <c r="AF340">
        <f t="shared" si="32"/>
        <v>0</v>
      </c>
    </row>
    <row r="341" spans="29:32" x14ac:dyDescent="0.2">
      <c r="AC341" s="3"/>
      <c r="AD341" s="4">
        <f t="shared" si="33"/>
        <v>42645</v>
      </c>
      <c r="AE341">
        <f t="shared" si="34"/>
        <v>0</v>
      </c>
      <c r="AF341">
        <f t="shared" si="32"/>
        <v>0</v>
      </c>
    </row>
    <row r="342" spans="29:32" x14ac:dyDescent="0.2">
      <c r="AC342" s="3"/>
      <c r="AD342" s="4">
        <f t="shared" si="33"/>
        <v>42646</v>
      </c>
      <c r="AE342">
        <f t="shared" si="34"/>
        <v>0</v>
      </c>
      <c r="AF342">
        <f t="shared" si="32"/>
        <v>0</v>
      </c>
    </row>
    <row r="343" spans="29:32" x14ac:dyDescent="0.2">
      <c r="AC343" s="3"/>
      <c r="AD343" s="4">
        <f t="shared" si="33"/>
        <v>42647</v>
      </c>
      <c r="AE343">
        <f t="shared" si="34"/>
        <v>0</v>
      </c>
      <c r="AF343">
        <f t="shared" si="32"/>
        <v>0</v>
      </c>
    </row>
    <row r="344" spans="29:32" x14ac:dyDescent="0.2">
      <c r="AC344" s="3"/>
      <c r="AD344" s="4">
        <f t="shared" si="33"/>
        <v>42648</v>
      </c>
      <c r="AE344">
        <f t="shared" si="34"/>
        <v>0</v>
      </c>
      <c r="AF344">
        <f t="shared" si="32"/>
        <v>0</v>
      </c>
    </row>
    <row r="345" spans="29:32" x14ac:dyDescent="0.2">
      <c r="AC345" s="3"/>
      <c r="AD345" s="4">
        <f t="shared" si="33"/>
        <v>42649</v>
      </c>
      <c r="AE345">
        <f t="shared" si="34"/>
        <v>0</v>
      </c>
      <c r="AF345">
        <f t="shared" si="32"/>
        <v>0</v>
      </c>
    </row>
    <row r="346" spans="29:32" x14ac:dyDescent="0.2">
      <c r="AC346" s="3"/>
      <c r="AD346" s="4">
        <f t="shared" si="33"/>
        <v>42650</v>
      </c>
      <c r="AE346">
        <f t="shared" si="34"/>
        <v>0</v>
      </c>
      <c r="AF346">
        <f t="shared" si="32"/>
        <v>0</v>
      </c>
    </row>
    <row r="347" spans="29:32" x14ac:dyDescent="0.2">
      <c r="AC347" s="3"/>
      <c r="AD347" s="4">
        <f t="shared" si="33"/>
        <v>42651</v>
      </c>
      <c r="AE347">
        <f t="shared" si="34"/>
        <v>0</v>
      </c>
      <c r="AF347">
        <f t="shared" si="32"/>
        <v>0</v>
      </c>
    </row>
    <row r="348" spans="29:32" x14ac:dyDescent="0.2">
      <c r="AC348" s="3"/>
      <c r="AD348" s="4">
        <f t="shared" si="33"/>
        <v>42652</v>
      </c>
      <c r="AE348">
        <f t="shared" si="34"/>
        <v>0</v>
      </c>
      <c r="AF348">
        <f t="shared" si="32"/>
        <v>0</v>
      </c>
    </row>
    <row r="349" spans="29:32" x14ac:dyDescent="0.2">
      <c r="AC349" s="3"/>
      <c r="AD349" s="4">
        <f t="shared" si="33"/>
        <v>42653</v>
      </c>
      <c r="AE349">
        <f t="shared" si="34"/>
        <v>0</v>
      </c>
      <c r="AF349">
        <f t="shared" si="32"/>
        <v>0</v>
      </c>
    </row>
    <row r="350" spans="29:32" x14ac:dyDescent="0.2">
      <c r="AC350" s="3"/>
      <c r="AD350" s="4">
        <f t="shared" si="33"/>
        <v>42654</v>
      </c>
      <c r="AE350">
        <f t="shared" si="34"/>
        <v>0</v>
      </c>
      <c r="AF350">
        <f t="shared" si="32"/>
        <v>0</v>
      </c>
    </row>
    <row r="351" spans="29:32" x14ac:dyDescent="0.2">
      <c r="AC351" s="3"/>
      <c r="AD351" s="4">
        <f t="shared" si="33"/>
        <v>42655</v>
      </c>
      <c r="AE351">
        <f t="shared" si="34"/>
        <v>0</v>
      </c>
      <c r="AF351">
        <f t="shared" si="32"/>
        <v>0</v>
      </c>
    </row>
    <row r="352" spans="29:32" x14ac:dyDescent="0.2">
      <c r="AC352" s="3"/>
      <c r="AD352" s="4">
        <f t="shared" si="33"/>
        <v>42656</v>
      </c>
      <c r="AE352">
        <f t="shared" si="34"/>
        <v>0</v>
      </c>
      <c r="AF352">
        <f t="shared" si="32"/>
        <v>0</v>
      </c>
    </row>
    <row r="353" spans="29:32" x14ac:dyDescent="0.2">
      <c r="AC353" s="3"/>
      <c r="AD353" s="4">
        <f t="shared" si="33"/>
        <v>42657</v>
      </c>
      <c r="AE353">
        <f t="shared" si="34"/>
        <v>0</v>
      </c>
      <c r="AF353">
        <f t="shared" si="32"/>
        <v>0</v>
      </c>
    </row>
    <row r="354" spans="29:32" x14ac:dyDescent="0.2">
      <c r="AC354" s="3"/>
      <c r="AD354" s="4">
        <f t="shared" si="33"/>
        <v>42658</v>
      </c>
      <c r="AE354">
        <f t="shared" si="34"/>
        <v>0</v>
      </c>
      <c r="AF354">
        <f t="shared" si="32"/>
        <v>0</v>
      </c>
    </row>
    <row r="355" spans="29:32" x14ac:dyDescent="0.2">
      <c r="AC355" s="3"/>
      <c r="AD355" s="4">
        <f t="shared" si="33"/>
        <v>42659</v>
      </c>
      <c r="AE355">
        <f t="shared" si="34"/>
        <v>0</v>
      </c>
      <c r="AF355">
        <f t="shared" si="32"/>
        <v>0</v>
      </c>
    </row>
    <row r="356" spans="29:32" x14ac:dyDescent="0.2">
      <c r="AC356" s="3"/>
      <c r="AD356" s="4">
        <f t="shared" si="33"/>
        <v>42660</v>
      </c>
      <c r="AE356">
        <f t="shared" si="34"/>
        <v>0</v>
      </c>
      <c r="AF356">
        <f t="shared" si="32"/>
        <v>0</v>
      </c>
    </row>
    <row r="357" spans="29:32" x14ac:dyDescent="0.2">
      <c r="AC357" s="3"/>
      <c r="AD357" s="4">
        <f t="shared" si="33"/>
        <v>42661</v>
      </c>
      <c r="AE357">
        <f t="shared" si="34"/>
        <v>0</v>
      </c>
      <c r="AF357">
        <f t="shared" si="32"/>
        <v>0</v>
      </c>
    </row>
    <row r="358" spans="29:32" x14ac:dyDescent="0.2">
      <c r="AC358" s="3"/>
      <c r="AD358" s="4">
        <f t="shared" si="33"/>
        <v>42662</v>
      </c>
      <c r="AE358">
        <f t="shared" si="34"/>
        <v>0</v>
      </c>
      <c r="AF358">
        <f t="shared" si="32"/>
        <v>0</v>
      </c>
    </row>
    <row r="359" spans="29:32" x14ac:dyDescent="0.2">
      <c r="AC359" s="3"/>
      <c r="AD359" s="4">
        <f t="shared" si="33"/>
        <v>42663</v>
      </c>
      <c r="AE359">
        <f t="shared" si="34"/>
        <v>0</v>
      </c>
      <c r="AF359">
        <f t="shared" si="32"/>
        <v>0</v>
      </c>
    </row>
    <row r="360" spans="29:32" x14ac:dyDescent="0.2">
      <c r="AC360" s="3"/>
      <c r="AD360" s="4">
        <f t="shared" si="33"/>
        <v>42664</v>
      </c>
      <c r="AE360">
        <f t="shared" si="34"/>
        <v>0</v>
      </c>
      <c r="AF360">
        <f t="shared" si="32"/>
        <v>0</v>
      </c>
    </row>
    <row r="361" spans="29:32" x14ac:dyDescent="0.2">
      <c r="AC361" s="3"/>
      <c r="AD361" s="4">
        <f t="shared" si="33"/>
        <v>42665</v>
      </c>
      <c r="AE361">
        <f t="shared" si="34"/>
        <v>0</v>
      </c>
      <c r="AF361">
        <f t="shared" si="32"/>
        <v>0</v>
      </c>
    </row>
    <row r="362" spans="29:32" x14ac:dyDescent="0.2">
      <c r="AC362" s="3"/>
      <c r="AD362" s="4">
        <f t="shared" si="33"/>
        <v>42666</v>
      </c>
      <c r="AE362">
        <f t="shared" si="34"/>
        <v>0</v>
      </c>
      <c r="AF362">
        <f t="shared" si="32"/>
        <v>0</v>
      </c>
    </row>
    <row r="363" spans="29:32" x14ac:dyDescent="0.2">
      <c r="AC363" s="3"/>
      <c r="AD363" s="4">
        <f t="shared" si="33"/>
        <v>42667</v>
      </c>
      <c r="AE363">
        <f t="shared" si="34"/>
        <v>0</v>
      </c>
      <c r="AF363">
        <f t="shared" si="32"/>
        <v>0</v>
      </c>
    </row>
    <row r="364" spans="29:32" x14ac:dyDescent="0.2">
      <c r="AC364" s="3"/>
      <c r="AD364" s="4">
        <f t="shared" si="33"/>
        <v>42668</v>
      </c>
      <c r="AE364">
        <f t="shared" si="34"/>
        <v>0</v>
      </c>
      <c r="AF364">
        <f t="shared" si="32"/>
        <v>0</v>
      </c>
    </row>
    <row r="365" spans="29:32" x14ac:dyDescent="0.2">
      <c r="AC365" s="3"/>
      <c r="AD365" s="4">
        <f t="shared" si="33"/>
        <v>42669</v>
      </c>
      <c r="AE365">
        <f t="shared" si="34"/>
        <v>0</v>
      </c>
      <c r="AF365">
        <f t="shared" si="32"/>
        <v>0</v>
      </c>
    </row>
    <row r="366" spans="29:32" x14ac:dyDescent="0.2">
      <c r="AC366" s="3"/>
      <c r="AD366" s="4">
        <f t="shared" si="33"/>
        <v>42670</v>
      </c>
      <c r="AE366">
        <f t="shared" si="34"/>
        <v>0</v>
      </c>
      <c r="AF366">
        <f t="shared" si="32"/>
        <v>0</v>
      </c>
    </row>
    <row r="367" spans="29:32" x14ac:dyDescent="0.2">
      <c r="AC367" s="3"/>
      <c r="AD367" s="4">
        <f t="shared" si="33"/>
        <v>42671</v>
      </c>
      <c r="AE367">
        <f t="shared" si="34"/>
        <v>0</v>
      </c>
      <c r="AF367">
        <f t="shared" si="32"/>
        <v>0</v>
      </c>
    </row>
    <row r="368" spans="29:32" x14ac:dyDescent="0.2">
      <c r="AC368" s="3"/>
      <c r="AD368" s="4">
        <f t="shared" si="33"/>
        <v>42672</v>
      </c>
      <c r="AE368">
        <f t="shared" si="34"/>
        <v>0</v>
      </c>
      <c r="AF368">
        <f t="shared" si="32"/>
        <v>0</v>
      </c>
    </row>
    <row r="369" spans="29:32" x14ac:dyDescent="0.2">
      <c r="AC369" s="3"/>
      <c r="AD369" s="4">
        <f t="shared" si="33"/>
        <v>42673</v>
      </c>
      <c r="AE369">
        <f t="shared" si="34"/>
        <v>0</v>
      </c>
      <c r="AF369">
        <f t="shared" si="32"/>
        <v>0</v>
      </c>
    </row>
    <row r="370" spans="29:32" x14ac:dyDescent="0.2">
      <c r="AC370" s="3"/>
      <c r="AD370" s="4">
        <f t="shared" si="33"/>
        <v>42674</v>
      </c>
      <c r="AE370">
        <f t="shared" ref="AE370:AE399" si="35">IF(Z17="tad","tad",Z17)</f>
        <v>0</v>
      </c>
      <c r="AF370">
        <f t="shared" si="32"/>
        <v>0</v>
      </c>
    </row>
    <row r="371" spans="29:32" x14ac:dyDescent="0.2">
      <c r="AC371" s="3"/>
      <c r="AD371" s="4">
        <f t="shared" si="33"/>
        <v>42675</v>
      </c>
      <c r="AE371">
        <f t="shared" si="35"/>
        <v>0</v>
      </c>
      <c r="AF371">
        <f t="shared" si="32"/>
        <v>0</v>
      </c>
    </row>
    <row r="372" spans="29:32" x14ac:dyDescent="0.2">
      <c r="AC372" s="3"/>
      <c r="AD372" s="4">
        <f t="shared" si="33"/>
        <v>42676</v>
      </c>
      <c r="AE372">
        <f t="shared" si="35"/>
        <v>0</v>
      </c>
      <c r="AF372">
        <f t="shared" si="32"/>
        <v>0</v>
      </c>
    </row>
    <row r="373" spans="29:32" x14ac:dyDescent="0.2">
      <c r="AC373" s="3"/>
      <c r="AD373" s="4">
        <f t="shared" si="33"/>
        <v>42677</v>
      </c>
      <c r="AE373">
        <f t="shared" si="35"/>
        <v>0</v>
      </c>
      <c r="AF373">
        <f t="shared" si="32"/>
        <v>0</v>
      </c>
    </row>
    <row r="374" spans="29:32" x14ac:dyDescent="0.2">
      <c r="AC374" s="3"/>
      <c r="AD374" s="4">
        <f t="shared" si="33"/>
        <v>42678</v>
      </c>
      <c r="AE374">
        <f t="shared" si="35"/>
        <v>0</v>
      </c>
      <c r="AF374">
        <f t="shared" si="32"/>
        <v>0</v>
      </c>
    </row>
    <row r="375" spans="29:32" x14ac:dyDescent="0.2">
      <c r="AC375" s="3"/>
      <c r="AD375" s="4">
        <f t="shared" si="33"/>
        <v>42679</v>
      </c>
      <c r="AE375">
        <f t="shared" si="35"/>
        <v>0</v>
      </c>
      <c r="AF375">
        <f t="shared" si="32"/>
        <v>0</v>
      </c>
    </row>
    <row r="376" spans="29:32" x14ac:dyDescent="0.2">
      <c r="AC376" s="3"/>
      <c r="AD376" s="4">
        <f t="shared" si="33"/>
        <v>42680</v>
      </c>
      <c r="AE376">
        <f t="shared" si="35"/>
        <v>0</v>
      </c>
      <c r="AF376">
        <f t="shared" si="32"/>
        <v>0</v>
      </c>
    </row>
    <row r="377" spans="29:32" x14ac:dyDescent="0.2">
      <c r="AC377" s="3"/>
      <c r="AD377" s="4">
        <f t="shared" si="33"/>
        <v>42681</v>
      </c>
      <c r="AE377">
        <f t="shared" si="35"/>
        <v>0</v>
      </c>
      <c r="AF377">
        <f t="shared" si="32"/>
        <v>0</v>
      </c>
    </row>
    <row r="378" spans="29:32" x14ac:dyDescent="0.2">
      <c r="AC378" s="3"/>
      <c r="AD378" s="4">
        <f t="shared" si="33"/>
        <v>42682</v>
      </c>
      <c r="AE378">
        <f t="shared" si="35"/>
        <v>0</v>
      </c>
      <c r="AF378">
        <f t="shared" si="32"/>
        <v>0</v>
      </c>
    </row>
    <row r="379" spans="29:32" x14ac:dyDescent="0.2">
      <c r="AC379" s="3"/>
      <c r="AD379" s="4">
        <f t="shared" si="33"/>
        <v>42683</v>
      </c>
      <c r="AE379">
        <f t="shared" si="35"/>
        <v>0</v>
      </c>
      <c r="AF379">
        <f t="shared" si="32"/>
        <v>0</v>
      </c>
    </row>
    <row r="380" spans="29:32" x14ac:dyDescent="0.2">
      <c r="AC380" s="3"/>
      <c r="AD380" s="4">
        <f t="shared" si="33"/>
        <v>42684</v>
      </c>
      <c r="AE380">
        <f t="shared" si="35"/>
        <v>0</v>
      </c>
      <c r="AF380">
        <f t="shared" si="32"/>
        <v>0</v>
      </c>
    </row>
    <row r="381" spans="29:32" x14ac:dyDescent="0.2">
      <c r="AC381" s="3"/>
      <c r="AD381" s="4">
        <f t="shared" si="33"/>
        <v>42685</v>
      </c>
      <c r="AE381">
        <f t="shared" si="35"/>
        <v>0</v>
      </c>
      <c r="AF381">
        <f t="shared" si="32"/>
        <v>0</v>
      </c>
    </row>
    <row r="382" spans="29:32" x14ac:dyDescent="0.2">
      <c r="AC382" s="3"/>
      <c r="AD382" s="4">
        <f t="shared" si="33"/>
        <v>42686</v>
      </c>
      <c r="AE382">
        <f t="shared" si="35"/>
        <v>0</v>
      </c>
      <c r="AF382">
        <f t="shared" si="32"/>
        <v>0</v>
      </c>
    </row>
    <row r="383" spans="29:32" x14ac:dyDescent="0.2">
      <c r="AC383" s="3"/>
      <c r="AD383" s="4">
        <f t="shared" si="33"/>
        <v>42687</v>
      </c>
      <c r="AE383">
        <f t="shared" si="35"/>
        <v>0</v>
      </c>
      <c r="AF383">
        <f t="shared" si="32"/>
        <v>0</v>
      </c>
    </row>
    <row r="384" spans="29:32" x14ac:dyDescent="0.2">
      <c r="AC384" s="3"/>
      <c r="AD384" s="4">
        <f t="shared" si="33"/>
        <v>42688</v>
      </c>
      <c r="AE384">
        <f t="shared" si="35"/>
        <v>0</v>
      </c>
      <c r="AF384">
        <f t="shared" si="32"/>
        <v>0</v>
      </c>
    </row>
    <row r="385" spans="29:32" x14ac:dyDescent="0.2">
      <c r="AC385" s="3"/>
      <c r="AD385" s="4">
        <f t="shared" si="33"/>
        <v>42689</v>
      </c>
      <c r="AE385">
        <f t="shared" si="35"/>
        <v>0</v>
      </c>
      <c r="AF385">
        <f t="shared" si="32"/>
        <v>0</v>
      </c>
    </row>
    <row r="386" spans="29:32" x14ac:dyDescent="0.2">
      <c r="AD386" s="4">
        <f t="shared" si="33"/>
        <v>42690</v>
      </c>
      <c r="AE386">
        <f t="shared" si="35"/>
        <v>0</v>
      </c>
      <c r="AF386">
        <f t="shared" ref="AF386:AF430" si="36">IF(COUNT(AD386:AE386)=2,0,-AC$49/500)</f>
        <v>0</v>
      </c>
    </row>
    <row r="387" spans="29:32" x14ac:dyDescent="0.2">
      <c r="AD387" s="4">
        <f t="shared" ref="AD387:AD430" si="37">AD386+1</f>
        <v>42691</v>
      </c>
      <c r="AE387">
        <f t="shared" si="35"/>
        <v>0</v>
      </c>
      <c r="AF387">
        <f t="shared" si="36"/>
        <v>0</v>
      </c>
    </row>
    <row r="388" spans="29:32" x14ac:dyDescent="0.2">
      <c r="AD388" s="4">
        <f t="shared" si="37"/>
        <v>42692</v>
      </c>
      <c r="AE388">
        <f t="shared" si="35"/>
        <v>0</v>
      </c>
      <c r="AF388">
        <f t="shared" si="36"/>
        <v>0</v>
      </c>
    </row>
    <row r="389" spans="29:32" x14ac:dyDescent="0.2">
      <c r="AD389" s="4">
        <f t="shared" si="37"/>
        <v>42693</v>
      </c>
      <c r="AE389">
        <f t="shared" si="35"/>
        <v>0</v>
      </c>
      <c r="AF389">
        <f t="shared" si="36"/>
        <v>0</v>
      </c>
    </row>
    <row r="390" spans="29:32" x14ac:dyDescent="0.2">
      <c r="AD390" s="4">
        <f t="shared" si="37"/>
        <v>42694</v>
      </c>
      <c r="AE390">
        <f t="shared" si="35"/>
        <v>0</v>
      </c>
      <c r="AF390">
        <f t="shared" si="36"/>
        <v>0</v>
      </c>
    </row>
    <row r="391" spans="29:32" x14ac:dyDescent="0.2">
      <c r="AD391" s="4">
        <f t="shared" si="37"/>
        <v>42695</v>
      </c>
      <c r="AE391">
        <f t="shared" si="35"/>
        <v>0</v>
      </c>
      <c r="AF391">
        <f t="shared" si="36"/>
        <v>0</v>
      </c>
    </row>
    <row r="392" spans="29:32" x14ac:dyDescent="0.2">
      <c r="AD392" s="4">
        <f t="shared" si="37"/>
        <v>42696</v>
      </c>
      <c r="AE392">
        <f t="shared" si="35"/>
        <v>0</v>
      </c>
      <c r="AF392">
        <f t="shared" si="36"/>
        <v>0</v>
      </c>
    </row>
    <row r="393" spans="29:32" x14ac:dyDescent="0.2">
      <c r="AD393" s="4">
        <f t="shared" si="37"/>
        <v>42697</v>
      </c>
      <c r="AE393">
        <f t="shared" si="35"/>
        <v>0</v>
      </c>
      <c r="AF393">
        <f t="shared" si="36"/>
        <v>0</v>
      </c>
    </row>
    <row r="394" spans="29:32" x14ac:dyDescent="0.2">
      <c r="AD394" s="4">
        <f t="shared" si="37"/>
        <v>42698</v>
      </c>
      <c r="AE394">
        <f t="shared" si="35"/>
        <v>0</v>
      </c>
      <c r="AF394">
        <f t="shared" si="36"/>
        <v>0</v>
      </c>
    </row>
    <row r="395" spans="29:32" x14ac:dyDescent="0.2">
      <c r="AD395" s="4">
        <f t="shared" si="37"/>
        <v>42699</v>
      </c>
      <c r="AE395">
        <f t="shared" si="35"/>
        <v>0</v>
      </c>
      <c r="AF395">
        <f t="shared" si="36"/>
        <v>0</v>
      </c>
    </row>
    <row r="396" spans="29:32" x14ac:dyDescent="0.2">
      <c r="AD396" s="4">
        <f t="shared" si="37"/>
        <v>42700</v>
      </c>
      <c r="AE396">
        <f t="shared" si="35"/>
        <v>0</v>
      </c>
      <c r="AF396">
        <f t="shared" si="36"/>
        <v>0</v>
      </c>
    </row>
    <row r="397" spans="29:32" x14ac:dyDescent="0.2">
      <c r="AD397" s="4">
        <f t="shared" si="37"/>
        <v>42701</v>
      </c>
      <c r="AE397">
        <f t="shared" si="35"/>
        <v>0</v>
      </c>
      <c r="AF397">
        <f t="shared" si="36"/>
        <v>0</v>
      </c>
    </row>
    <row r="398" spans="29:32" x14ac:dyDescent="0.2">
      <c r="AD398" s="4">
        <f t="shared" si="37"/>
        <v>42702</v>
      </c>
      <c r="AE398">
        <f t="shared" si="35"/>
        <v>0</v>
      </c>
      <c r="AF398">
        <f t="shared" si="36"/>
        <v>0</v>
      </c>
    </row>
    <row r="399" spans="29:32" x14ac:dyDescent="0.2">
      <c r="AD399" s="4">
        <f t="shared" si="37"/>
        <v>42703</v>
      </c>
      <c r="AE399">
        <f t="shared" si="35"/>
        <v>0</v>
      </c>
      <c r="AF399">
        <f t="shared" si="36"/>
        <v>0</v>
      </c>
    </row>
    <row r="400" spans="29:32" x14ac:dyDescent="0.2">
      <c r="AD400" s="4">
        <f t="shared" si="37"/>
        <v>42704</v>
      </c>
      <c r="AE400">
        <f t="shared" ref="AE400:AE430" si="38">IF(AA17="tad","tad",AA17)</f>
        <v>0</v>
      </c>
      <c r="AF400">
        <f t="shared" si="36"/>
        <v>0</v>
      </c>
    </row>
    <row r="401" spans="30:32" x14ac:dyDescent="0.2">
      <c r="AD401" s="4">
        <f t="shared" si="37"/>
        <v>42705</v>
      </c>
      <c r="AE401">
        <f t="shared" si="38"/>
        <v>0</v>
      </c>
      <c r="AF401">
        <f t="shared" si="36"/>
        <v>0</v>
      </c>
    </row>
    <row r="402" spans="30:32" x14ac:dyDescent="0.2">
      <c r="AD402" s="4">
        <f t="shared" si="37"/>
        <v>42706</v>
      </c>
      <c r="AE402">
        <f t="shared" si="38"/>
        <v>0</v>
      </c>
      <c r="AF402">
        <f t="shared" si="36"/>
        <v>0</v>
      </c>
    </row>
    <row r="403" spans="30:32" x14ac:dyDescent="0.2">
      <c r="AD403" s="4">
        <f t="shared" si="37"/>
        <v>42707</v>
      </c>
      <c r="AE403">
        <f t="shared" si="38"/>
        <v>0</v>
      </c>
      <c r="AF403">
        <f t="shared" si="36"/>
        <v>0</v>
      </c>
    </row>
    <row r="404" spans="30:32" x14ac:dyDescent="0.2">
      <c r="AD404" s="4">
        <f t="shared" si="37"/>
        <v>42708</v>
      </c>
      <c r="AE404">
        <f t="shared" si="38"/>
        <v>0</v>
      </c>
      <c r="AF404">
        <f t="shared" si="36"/>
        <v>0</v>
      </c>
    </row>
    <row r="405" spans="30:32" x14ac:dyDescent="0.2">
      <c r="AD405" s="4">
        <f t="shared" si="37"/>
        <v>42709</v>
      </c>
      <c r="AE405">
        <f t="shared" si="38"/>
        <v>0</v>
      </c>
      <c r="AF405">
        <f t="shared" si="36"/>
        <v>0</v>
      </c>
    </row>
    <row r="406" spans="30:32" x14ac:dyDescent="0.2">
      <c r="AD406" s="4">
        <f t="shared" si="37"/>
        <v>42710</v>
      </c>
      <c r="AE406">
        <f t="shared" si="38"/>
        <v>0</v>
      </c>
      <c r="AF406">
        <f t="shared" si="36"/>
        <v>0</v>
      </c>
    </row>
    <row r="407" spans="30:32" x14ac:dyDescent="0.2">
      <c r="AD407" s="4">
        <f t="shared" si="37"/>
        <v>42711</v>
      </c>
      <c r="AE407">
        <f t="shared" si="38"/>
        <v>0</v>
      </c>
      <c r="AF407">
        <f t="shared" si="36"/>
        <v>0</v>
      </c>
    </row>
    <row r="408" spans="30:32" x14ac:dyDescent="0.2">
      <c r="AD408" s="4">
        <f t="shared" si="37"/>
        <v>42712</v>
      </c>
      <c r="AE408">
        <f t="shared" si="38"/>
        <v>0</v>
      </c>
      <c r="AF408">
        <f t="shared" si="36"/>
        <v>0</v>
      </c>
    </row>
    <row r="409" spans="30:32" x14ac:dyDescent="0.2">
      <c r="AD409" s="4">
        <f t="shared" si="37"/>
        <v>42713</v>
      </c>
      <c r="AE409">
        <f t="shared" si="38"/>
        <v>0</v>
      </c>
      <c r="AF409">
        <f t="shared" si="36"/>
        <v>0</v>
      </c>
    </row>
    <row r="410" spans="30:32" x14ac:dyDescent="0.2">
      <c r="AD410" s="4">
        <f t="shared" si="37"/>
        <v>42714</v>
      </c>
      <c r="AE410">
        <f t="shared" si="38"/>
        <v>0</v>
      </c>
      <c r="AF410">
        <f t="shared" si="36"/>
        <v>0</v>
      </c>
    </row>
    <row r="411" spans="30:32" x14ac:dyDescent="0.2">
      <c r="AD411" s="4">
        <f t="shared" si="37"/>
        <v>42715</v>
      </c>
      <c r="AE411">
        <f t="shared" si="38"/>
        <v>0</v>
      </c>
      <c r="AF411">
        <f t="shared" si="36"/>
        <v>0</v>
      </c>
    </row>
    <row r="412" spans="30:32" x14ac:dyDescent="0.2">
      <c r="AD412" s="4">
        <f t="shared" si="37"/>
        <v>42716</v>
      </c>
      <c r="AE412">
        <f t="shared" si="38"/>
        <v>0</v>
      </c>
      <c r="AF412">
        <f t="shared" si="36"/>
        <v>0</v>
      </c>
    </row>
    <row r="413" spans="30:32" x14ac:dyDescent="0.2">
      <c r="AD413" s="4">
        <f t="shared" si="37"/>
        <v>42717</v>
      </c>
      <c r="AE413">
        <f t="shared" si="38"/>
        <v>0</v>
      </c>
      <c r="AF413">
        <f t="shared" si="36"/>
        <v>0</v>
      </c>
    </row>
    <row r="414" spans="30:32" x14ac:dyDescent="0.2">
      <c r="AD414" s="4">
        <f t="shared" si="37"/>
        <v>42718</v>
      </c>
      <c r="AE414">
        <f t="shared" si="38"/>
        <v>0</v>
      </c>
      <c r="AF414">
        <f t="shared" si="36"/>
        <v>0</v>
      </c>
    </row>
    <row r="415" spans="30:32" x14ac:dyDescent="0.2">
      <c r="AD415" s="4">
        <f t="shared" si="37"/>
        <v>42719</v>
      </c>
      <c r="AE415">
        <f t="shared" si="38"/>
        <v>0</v>
      </c>
      <c r="AF415">
        <f t="shared" si="36"/>
        <v>0</v>
      </c>
    </row>
    <row r="416" spans="30:32" x14ac:dyDescent="0.2">
      <c r="AD416" s="4">
        <f t="shared" si="37"/>
        <v>42720</v>
      </c>
      <c r="AE416">
        <f t="shared" si="38"/>
        <v>0</v>
      </c>
      <c r="AF416">
        <f t="shared" si="36"/>
        <v>0</v>
      </c>
    </row>
    <row r="417" spans="30:32" x14ac:dyDescent="0.2">
      <c r="AD417" s="4">
        <f t="shared" si="37"/>
        <v>42721</v>
      </c>
      <c r="AE417">
        <f t="shared" si="38"/>
        <v>0</v>
      </c>
      <c r="AF417">
        <f t="shared" si="36"/>
        <v>0</v>
      </c>
    </row>
    <row r="418" spans="30:32" x14ac:dyDescent="0.2">
      <c r="AD418" s="4">
        <f t="shared" si="37"/>
        <v>42722</v>
      </c>
      <c r="AE418">
        <f t="shared" si="38"/>
        <v>0</v>
      </c>
      <c r="AF418">
        <f t="shared" si="36"/>
        <v>0</v>
      </c>
    </row>
    <row r="419" spans="30:32" x14ac:dyDescent="0.2">
      <c r="AD419" s="4">
        <f t="shared" si="37"/>
        <v>42723</v>
      </c>
      <c r="AE419">
        <f t="shared" si="38"/>
        <v>0</v>
      </c>
      <c r="AF419">
        <f t="shared" si="36"/>
        <v>0</v>
      </c>
    </row>
    <row r="420" spans="30:32" x14ac:dyDescent="0.2">
      <c r="AD420" s="4">
        <f t="shared" si="37"/>
        <v>42724</v>
      </c>
      <c r="AE420">
        <f t="shared" si="38"/>
        <v>0</v>
      </c>
      <c r="AF420">
        <f t="shared" si="36"/>
        <v>0</v>
      </c>
    </row>
    <row r="421" spans="30:32" x14ac:dyDescent="0.2">
      <c r="AD421" s="4">
        <f t="shared" si="37"/>
        <v>42725</v>
      </c>
      <c r="AE421">
        <f t="shared" si="38"/>
        <v>0</v>
      </c>
      <c r="AF421">
        <f t="shared" si="36"/>
        <v>0</v>
      </c>
    </row>
    <row r="422" spans="30:32" x14ac:dyDescent="0.2">
      <c r="AD422" s="4">
        <f t="shared" si="37"/>
        <v>42726</v>
      </c>
      <c r="AE422">
        <f t="shared" si="38"/>
        <v>0</v>
      </c>
      <c r="AF422">
        <f t="shared" si="36"/>
        <v>0</v>
      </c>
    </row>
    <row r="423" spans="30:32" x14ac:dyDescent="0.2">
      <c r="AD423" s="4">
        <f t="shared" si="37"/>
        <v>42727</v>
      </c>
      <c r="AE423">
        <f t="shared" si="38"/>
        <v>0</v>
      </c>
      <c r="AF423">
        <f t="shared" si="36"/>
        <v>0</v>
      </c>
    </row>
    <row r="424" spans="30:32" x14ac:dyDescent="0.2">
      <c r="AD424" s="4">
        <f t="shared" si="37"/>
        <v>42728</v>
      </c>
      <c r="AE424">
        <f t="shared" si="38"/>
        <v>0</v>
      </c>
      <c r="AF424">
        <f t="shared" si="36"/>
        <v>0</v>
      </c>
    </row>
    <row r="425" spans="30:32" x14ac:dyDescent="0.2">
      <c r="AD425" s="4">
        <f t="shared" si="37"/>
        <v>42729</v>
      </c>
      <c r="AE425">
        <f t="shared" si="38"/>
        <v>0</v>
      </c>
      <c r="AF425">
        <f t="shared" si="36"/>
        <v>0</v>
      </c>
    </row>
    <row r="426" spans="30:32" x14ac:dyDescent="0.2">
      <c r="AD426" s="4">
        <f t="shared" si="37"/>
        <v>42730</v>
      </c>
      <c r="AE426">
        <f t="shared" si="38"/>
        <v>0</v>
      </c>
      <c r="AF426">
        <f t="shared" si="36"/>
        <v>0</v>
      </c>
    </row>
    <row r="427" spans="30:32" x14ac:dyDescent="0.2">
      <c r="AD427" s="4">
        <f t="shared" si="37"/>
        <v>42731</v>
      </c>
      <c r="AE427">
        <f t="shared" si="38"/>
        <v>0</v>
      </c>
      <c r="AF427">
        <f t="shared" si="36"/>
        <v>0</v>
      </c>
    </row>
    <row r="428" spans="30:32" x14ac:dyDescent="0.2">
      <c r="AD428" s="4">
        <f t="shared" si="37"/>
        <v>42732</v>
      </c>
      <c r="AE428">
        <f t="shared" si="38"/>
        <v>0</v>
      </c>
      <c r="AF428">
        <f t="shared" si="36"/>
        <v>0</v>
      </c>
    </row>
    <row r="429" spans="30:32" x14ac:dyDescent="0.2">
      <c r="AD429" s="4">
        <f t="shared" si="37"/>
        <v>42733</v>
      </c>
      <c r="AE429">
        <f t="shared" si="38"/>
        <v>0</v>
      </c>
      <c r="AF429">
        <f t="shared" si="36"/>
        <v>0</v>
      </c>
    </row>
    <row r="430" spans="30:32" x14ac:dyDescent="0.2">
      <c r="AD430" s="4">
        <f t="shared" si="37"/>
        <v>42734</v>
      </c>
      <c r="AE430">
        <f t="shared" si="38"/>
        <v>0</v>
      </c>
      <c r="AF430">
        <f t="shared" si="36"/>
        <v>0</v>
      </c>
    </row>
  </sheetData>
  <mergeCells count="4">
    <mergeCell ref="A6:M6"/>
    <mergeCell ref="O6:AA6"/>
    <mergeCell ref="B10:C10"/>
    <mergeCell ref="B11:C11"/>
  </mergeCells>
  <printOptions headings="1"/>
  <pageMargins left="0.94488188976377963" right="0.15748031496062992" top="0.78740157480314965" bottom="0.78740157480314965" header="0.51181102362204722" footer="0.31496062992125984"/>
  <pageSetup paperSize="9" orientation="portrait" r:id="rId1"/>
  <headerFooter alignWithMargins="0">
    <oddFooter>&amp;L&amp;8&amp;F\&amp;A ;&amp;D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31"/>
  <sheetViews>
    <sheetView workbookViewId="0">
      <selection activeCell="C14" sqref="C14"/>
    </sheetView>
  </sheetViews>
  <sheetFormatPr defaultRowHeight="12.75" x14ac:dyDescent="0.2"/>
  <cols>
    <col min="1" max="1" width="10.7109375" customWidth="1"/>
    <col min="2" max="6" width="5.7109375" customWidth="1"/>
    <col min="7" max="7" width="6.7109375" customWidth="1"/>
    <col min="8" max="13" width="5.7109375" customWidth="1"/>
    <col min="15" max="15" width="14.7109375" customWidth="1"/>
    <col min="16" max="27" width="7.7109375" customWidth="1"/>
    <col min="28" max="28" width="6.7109375" customWidth="1"/>
  </cols>
  <sheetData>
    <row r="1" spans="1:28" x14ac:dyDescent="0.2">
      <c r="A1" s="13" t="s">
        <v>27</v>
      </c>
      <c r="O1" s="13" t="s">
        <v>27</v>
      </c>
    </row>
    <row r="2" spans="1:28" x14ac:dyDescent="0.2">
      <c r="A2" s="13"/>
      <c r="B2" t="s">
        <v>37</v>
      </c>
      <c r="L2">
        <v>5</v>
      </c>
      <c r="M2" t="s">
        <v>28</v>
      </c>
      <c r="O2" s="13"/>
      <c r="P2" t="s">
        <v>37</v>
      </c>
      <c r="Z2">
        <f>+$L$2</f>
        <v>5</v>
      </c>
      <c r="AA2" t="s">
        <v>28</v>
      </c>
    </row>
    <row r="3" spans="1:28" x14ac:dyDescent="0.2">
      <c r="A3" s="13"/>
      <c r="B3" t="s">
        <v>31</v>
      </c>
      <c r="O3" s="13"/>
      <c r="P3" t="s">
        <v>31</v>
      </c>
    </row>
    <row r="4" spans="1:28" ht="15.75" x14ac:dyDescent="0.25">
      <c r="B4" s="5" t="str">
        <f>IF(MOD($P$13,4)&gt;0,"***  Salah form - Gunakan form untuk Tahun Normal ***","")</f>
        <v/>
      </c>
      <c r="P4" s="5" t="str">
        <f>IF(MOD($P$13,4)&gt;0,"***  Salah form - Gunakan form untuk Tahun Normal ***","")</f>
        <v/>
      </c>
    </row>
    <row r="6" spans="1:28" ht="18.75" x14ac:dyDescent="0.25">
      <c r="A6" s="255" t="s">
        <v>101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O6" s="254" t="s">
        <v>102</v>
      </c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</row>
    <row r="7" spans="1:28" ht="15.75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</row>
    <row r="8" spans="1:28" x14ac:dyDescent="0.2">
      <c r="A8" s="25" t="s">
        <v>87</v>
      </c>
      <c r="B8" s="119" t="str">
        <f>IF(normal!B8="","",normal!B8)</f>
        <v>Rogodono</v>
      </c>
      <c r="C8" s="26"/>
      <c r="D8" s="25" t="s">
        <v>40</v>
      </c>
      <c r="E8" s="119" t="str">
        <f>IF(normal!E8="","",normal!E8)</f>
        <v>Jatinegara</v>
      </c>
      <c r="F8" s="26"/>
      <c r="G8" s="31"/>
      <c r="H8" s="31"/>
      <c r="I8" s="31"/>
      <c r="J8" s="31"/>
      <c r="K8" s="31"/>
      <c r="L8" s="31"/>
      <c r="M8" s="167"/>
      <c r="O8" s="39" t="s">
        <v>87</v>
      </c>
      <c r="P8" s="39" t="str">
        <f>IF(B8="","",B8)</f>
        <v>Rogodono</v>
      </c>
      <c r="Q8" s="96"/>
      <c r="R8" s="39" t="s">
        <v>40</v>
      </c>
      <c r="S8" s="39" t="str">
        <f>IF(E8="","",E8)</f>
        <v>Jatinegara</v>
      </c>
      <c r="T8" s="96"/>
      <c r="U8" s="42"/>
      <c r="V8" s="43"/>
      <c r="W8" s="115" t="s">
        <v>96</v>
      </c>
      <c r="X8" s="139"/>
      <c r="Y8" s="139"/>
      <c r="Z8" s="140"/>
      <c r="AA8" s="141"/>
    </row>
    <row r="9" spans="1:28" ht="15.75" x14ac:dyDescent="0.2">
      <c r="A9" s="27" t="s">
        <v>41</v>
      </c>
      <c r="B9" s="120"/>
      <c r="C9" s="29"/>
      <c r="D9" s="122" t="s">
        <v>81</v>
      </c>
      <c r="E9" s="120" t="str">
        <f>IF(normal!E9="","",normal!E9)</f>
        <v/>
      </c>
      <c r="F9" s="29" t="s">
        <v>104</v>
      </c>
      <c r="G9" s="31"/>
      <c r="H9" s="31"/>
      <c r="I9" s="31"/>
      <c r="J9" s="31"/>
      <c r="K9" s="31"/>
      <c r="L9" s="31"/>
      <c r="M9" s="167"/>
      <c r="O9" s="41" t="s">
        <v>41</v>
      </c>
      <c r="P9" s="41" t="str">
        <f>IF(B9="","",B9)</f>
        <v/>
      </c>
      <c r="Q9" s="100"/>
      <c r="R9" s="67" t="s">
        <v>81</v>
      </c>
      <c r="S9" s="46" t="str">
        <f>IF(E9="","",E9)</f>
        <v/>
      </c>
      <c r="T9" s="97" t="s">
        <v>93</v>
      </c>
      <c r="U9" s="42"/>
      <c r="V9" s="43"/>
      <c r="W9" s="152" t="s">
        <v>99</v>
      </c>
      <c r="X9" s="146" t="str">
        <f>+F11&amp;" m , Q ="</f>
        <v>0 m , Q =</v>
      </c>
      <c r="Y9" s="146" t="str">
        <f>+H11 &amp;" ( H -"</f>
        <v>0 ( H -</v>
      </c>
      <c r="Z9" s="147" t="str">
        <f>+J11 &amp; " ) ^"</f>
        <v>0 ) ^</v>
      </c>
      <c r="AA9" s="148">
        <f>+L11</f>
        <v>0</v>
      </c>
    </row>
    <row r="10" spans="1:28" x14ac:dyDescent="0.2">
      <c r="A10" s="27" t="s">
        <v>88</v>
      </c>
      <c r="B10" s="120" t="str">
        <f>normal!B10</f>
        <v>-7,64158</v>
      </c>
      <c r="C10" s="169"/>
      <c r="D10" s="259" t="str">
        <f>IF(normal!D10="","",normal!D10)</f>
        <v>Persamaan Garis Lengkung Debit</v>
      </c>
      <c r="E10" s="260"/>
      <c r="F10" s="260"/>
      <c r="G10" s="260"/>
      <c r="H10" s="260"/>
      <c r="I10" s="170"/>
      <c r="J10" s="170"/>
      <c r="K10" s="170"/>
      <c r="L10" s="171"/>
      <c r="M10" s="172"/>
      <c r="O10" s="41" t="s">
        <v>88</v>
      </c>
      <c r="P10" s="41" t="str">
        <f>IF(B10="","",B10)</f>
        <v>-7,64158</v>
      </c>
      <c r="Q10" s="100"/>
      <c r="W10" s="153"/>
      <c r="X10" s="149" t="str">
        <f>+F12&amp;" m , Q ="</f>
        <v xml:space="preserve"> m , Q =</v>
      </c>
      <c r="Y10" s="149" t="str">
        <f>+H12 &amp;" ( H -"</f>
        <v>0 ( H -</v>
      </c>
      <c r="Z10" s="150" t="str">
        <f>+J12 &amp; " ) ^"</f>
        <v>0 ) ^</v>
      </c>
      <c r="AA10" s="151">
        <f>+L12</f>
        <v>0</v>
      </c>
    </row>
    <row r="11" spans="1:28" x14ac:dyDescent="0.2">
      <c r="A11" s="30" t="s">
        <v>89</v>
      </c>
      <c r="B11" s="261">
        <f>normal!B11</f>
        <v>109.49151999999999</v>
      </c>
      <c r="C11" s="262"/>
      <c r="D11" s="168" t="str">
        <f>IF(normal!E11="","",normal!E11)</f>
        <v>untuk H &lt;</v>
      </c>
      <c r="F11" s="175">
        <f>+normal!F11</f>
        <v>0</v>
      </c>
      <c r="G11" s="175" t="str">
        <f>+normal!G11</f>
        <v>m  , Q =</v>
      </c>
      <c r="H11" s="175">
        <f>+normal!H11</f>
        <v>0</v>
      </c>
      <c r="I11" s="175" t="str">
        <f>+normal!I11</f>
        <v xml:space="preserve">(H - </v>
      </c>
      <c r="J11" s="175">
        <f>+normal!J11</f>
        <v>0</v>
      </c>
      <c r="K11" s="175" t="str">
        <f>+normal!K11</f>
        <v>) ^</v>
      </c>
      <c r="L11" s="176">
        <f>+normal!L11</f>
        <v>0</v>
      </c>
      <c r="M11" s="167"/>
      <c r="O11" s="46" t="s">
        <v>89</v>
      </c>
      <c r="P11" s="46">
        <f>IF(B11="","",B11)</f>
        <v>109.49151999999999</v>
      </c>
      <c r="Q11" s="97"/>
      <c r="X11" s="43"/>
      <c r="Y11" s="43"/>
      <c r="Z11" s="43"/>
      <c r="AA11" s="45"/>
    </row>
    <row r="12" spans="1:28" x14ac:dyDescent="0.2">
      <c r="A12" s="177"/>
      <c r="B12" s="177"/>
      <c r="C12" s="177"/>
      <c r="D12" s="173"/>
      <c r="E12" s="178"/>
      <c r="F12" s="178"/>
      <c r="G12" s="192" t="str">
        <f>+normal!G12</f>
        <v>m  , Q =</v>
      </c>
      <c r="H12" s="178">
        <f>+normal!H12</f>
        <v>0</v>
      </c>
      <c r="I12" s="178" t="str">
        <f>+normal!I12</f>
        <v xml:space="preserve">(H - </v>
      </c>
      <c r="J12" s="178">
        <f>+normal!J12</f>
        <v>0</v>
      </c>
      <c r="K12" s="178" t="str">
        <f>+normal!K12</f>
        <v>) ^</v>
      </c>
      <c r="L12" s="179">
        <f>+normal!L12</f>
        <v>0</v>
      </c>
      <c r="M12" s="177"/>
      <c r="O12" s="45"/>
      <c r="P12" s="45"/>
      <c r="Q12" s="45"/>
      <c r="X12" s="43"/>
      <c r="Y12" s="43"/>
      <c r="Z12" s="43"/>
      <c r="AA12" s="45"/>
    </row>
    <row r="13" spans="1:28" x14ac:dyDescent="0.2">
      <c r="O13" s="98" t="s">
        <v>26</v>
      </c>
      <c r="P13" s="130">
        <f>+B14</f>
        <v>0</v>
      </c>
      <c r="Q13" s="144"/>
      <c r="R13" s="43"/>
      <c r="S13" s="43"/>
      <c r="T13" s="43"/>
      <c r="U13" s="43"/>
      <c r="V13" s="43"/>
      <c r="W13" s="43"/>
      <c r="X13" s="43"/>
      <c r="Y13" s="43"/>
      <c r="Z13" s="43"/>
      <c r="AA13" s="43"/>
    </row>
    <row r="14" spans="1:28" x14ac:dyDescent="0.2">
      <c r="A14" s="180" t="s">
        <v>26</v>
      </c>
      <c r="B14" s="195"/>
      <c r="C14" s="181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O14" s="98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</row>
    <row r="15" spans="1:28" x14ac:dyDescent="0.2">
      <c r="A15" s="180"/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O15" s="131" t="s">
        <v>20</v>
      </c>
      <c r="P15" s="49" t="s">
        <v>0</v>
      </c>
      <c r="Q15" s="49" t="s">
        <v>1</v>
      </c>
      <c r="R15" s="49" t="s">
        <v>2</v>
      </c>
      <c r="S15" s="49" t="s">
        <v>3</v>
      </c>
      <c r="T15" s="49" t="s">
        <v>21</v>
      </c>
      <c r="U15" s="49" t="s">
        <v>5</v>
      </c>
      <c r="V15" s="49" t="s">
        <v>6</v>
      </c>
      <c r="W15" s="49" t="s">
        <v>22</v>
      </c>
      <c r="X15" s="49" t="s">
        <v>8</v>
      </c>
      <c r="Y15" s="49" t="s">
        <v>23</v>
      </c>
      <c r="Z15" s="49" t="s">
        <v>24</v>
      </c>
      <c r="AA15" s="90" t="s">
        <v>25</v>
      </c>
      <c r="AB15" s="1"/>
    </row>
    <row r="16" spans="1:28" x14ac:dyDescent="0.2">
      <c r="A16" s="182" t="s">
        <v>20</v>
      </c>
      <c r="B16" s="183" t="s">
        <v>0</v>
      </c>
      <c r="C16" s="183" t="s">
        <v>1</v>
      </c>
      <c r="D16" s="183" t="s">
        <v>2</v>
      </c>
      <c r="E16" s="183" t="s">
        <v>3</v>
      </c>
      <c r="F16" s="183" t="s">
        <v>21</v>
      </c>
      <c r="G16" s="183" t="s">
        <v>5</v>
      </c>
      <c r="H16" s="183" t="s">
        <v>6</v>
      </c>
      <c r="I16" s="183" t="s">
        <v>22</v>
      </c>
      <c r="J16" s="183" t="s">
        <v>8</v>
      </c>
      <c r="K16" s="183" t="s">
        <v>23</v>
      </c>
      <c r="L16" s="183" t="s">
        <v>24</v>
      </c>
      <c r="M16" s="184" t="s">
        <v>25</v>
      </c>
      <c r="O16" s="132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97"/>
    </row>
    <row r="17" spans="1:33" x14ac:dyDescent="0.2">
      <c r="A17" s="185"/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86"/>
      <c r="O17" s="133">
        <v>1</v>
      </c>
      <c r="P17" s="154" t="str">
        <f t="shared" ref="P17:P32" si="0">IF(B18="tad","tad",IF(B18&lt;$F$11,$H$11*(B18-$J$11)^$L$11,$H$12*(B18-$J$12)^$L$12))</f>
        <v>tad</v>
      </c>
      <c r="Q17" s="155" t="str">
        <f t="shared" ref="Q17:AA32" si="1">IF(C18="tad","tad",IF(C18&lt;$F$11,$H$11*(C18-$J$11)^$L$11,$H$12*(C18-$J$12)^$L$12))</f>
        <v>tad</v>
      </c>
      <c r="R17" s="155" t="str">
        <f t="shared" si="1"/>
        <v>tad</v>
      </c>
      <c r="S17" s="155" t="str">
        <f t="shared" si="1"/>
        <v>tad</v>
      </c>
      <c r="T17" s="155" t="str">
        <f t="shared" si="1"/>
        <v>tad</v>
      </c>
      <c r="U17" s="155" t="str">
        <f t="shared" si="1"/>
        <v>tad</v>
      </c>
      <c r="V17" s="155" t="str">
        <f t="shared" si="1"/>
        <v>tad</v>
      </c>
      <c r="W17" s="155" t="str">
        <f t="shared" si="1"/>
        <v>tad</v>
      </c>
      <c r="X17" s="155" t="str">
        <f t="shared" si="1"/>
        <v>tad</v>
      </c>
      <c r="Y17" s="155" t="str">
        <f t="shared" si="1"/>
        <v>tad</v>
      </c>
      <c r="Z17" s="155" t="str">
        <f t="shared" si="1"/>
        <v>tad</v>
      </c>
      <c r="AA17" s="156" t="str">
        <f t="shared" si="1"/>
        <v>tad</v>
      </c>
      <c r="AC17" s="3"/>
      <c r="AG17" s="7"/>
    </row>
    <row r="18" spans="1:33" x14ac:dyDescent="0.2">
      <c r="A18" s="187">
        <v>1</v>
      </c>
      <c r="B18" s="196" t="s">
        <v>105</v>
      </c>
      <c r="C18" s="197" t="s">
        <v>105</v>
      </c>
      <c r="D18" s="197" t="s">
        <v>105</v>
      </c>
      <c r="E18" s="197" t="s">
        <v>105</v>
      </c>
      <c r="F18" s="197" t="s">
        <v>105</v>
      </c>
      <c r="G18" s="197" t="s">
        <v>105</v>
      </c>
      <c r="H18" s="197" t="s">
        <v>105</v>
      </c>
      <c r="I18" s="197" t="s">
        <v>105</v>
      </c>
      <c r="J18" s="197" t="s">
        <v>105</v>
      </c>
      <c r="K18" s="197" t="s">
        <v>105</v>
      </c>
      <c r="L18" s="197" t="s">
        <v>105</v>
      </c>
      <c r="M18" s="198" t="s">
        <v>105</v>
      </c>
      <c r="O18" s="133">
        <v>2</v>
      </c>
      <c r="P18" s="157" t="str">
        <f t="shared" si="0"/>
        <v>tad</v>
      </c>
      <c r="Q18" s="158" t="str">
        <f t="shared" si="1"/>
        <v>tad</v>
      </c>
      <c r="R18" s="158" t="str">
        <f t="shared" si="1"/>
        <v>tad</v>
      </c>
      <c r="S18" s="158" t="str">
        <f t="shared" si="1"/>
        <v>tad</v>
      </c>
      <c r="T18" s="158" t="str">
        <f t="shared" si="1"/>
        <v>tad</v>
      </c>
      <c r="U18" s="158" t="str">
        <f t="shared" si="1"/>
        <v>tad</v>
      </c>
      <c r="V18" s="158" t="str">
        <f t="shared" si="1"/>
        <v>tad</v>
      </c>
      <c r="W18" s="158" t="str">
        <f t="shared" si="1"/>
        <v>tad</v>
      </c>
      <c r="X18" s="158" t="str">
        <f t="shared" si="1"/>
        <v>tad</v>
      </c>
      <c r="Y18" s="158" t="str">
        <f t="shared" si="1"/>
        <v>tad</v>
      </c>
      <c r="Z18" s="158" t="str">
        <f t="shared" si="1"/>
        <v>tad</v>
      </c>
      <c r="AA18" s="159" t="str">
        <f t="shared" si="1"/>
        <v>tad</v>
      </c>
      <c r="AC18" s="3"/>
      <c r="AG18" s="7"/>
    </row>
    <row r="19" spans="1:33" x14ac:dyDescent="0.2">
      <c r="A19" s="187">
        <v>2</v>
      </c>
      <c r="B19" s="199" t="s">
        <v>105</v>
      </c>
      <c r="C19" s="81" t="s">
        <v>105</v>
      </c>
      <c r="D19" s="81" t="s">
        <v>105</v>
      </c>
      <c r="E19" s="81" t="s">
        <v>105</v>
      </c>
      <c r="F19" s="81" t="s">
        <v>105</v>
      </c>
      <c r="G19" s="81" t="s">
        <v>105</v>
      </c>
      <c r="H19" s="81" t="s">
        <v>105</v>
      </c>
      <c r="I19" s="81" t="s">
        <v>105</v>
      </c>
      <c r="J19" s="81" t="s">
        <v>105</v>
      </c>
      <c r="K19" s="81" t="s">
        <v>105</v>
      </c>
      <c r="L19" s="81" t="s">
        <v>105</v>
      </c>
      <c r="M19" s="82" t="s">
        <v>105</v>
      </c>
      <c r="O19" s="133">
        <v>3</v>
      </c>
      <c r="P19" s="157" t="str">
        <f t="shared" si="0"/>
        <v>tad</v>
      </c>
      <c r="Q19" s="158" t="str">
        <f t="shared" si="1"/>
        <v>tad</v>
      </c>
      <c r="R19" s="158" t="str">
        <f t="shared" si="1"/>
        <v>tad</v>
      </c>
      <c r="S19" s="158" t="str">
        <f t="shared" si="1"/>
        <v>tad</v>
      </c>
      <c r="T19" s="158" t="str">
        <f t="shared" si="1"/>
        <v>tad</v>
      </c>
      <c r="U19" s="158" t="str">
        <f t="shared" si="1"/>
        <v>tad</v>
      </c>
      <c r="V19" s="158" t="str">
        <f t="shared" si="1"/>
        <v>tad</v>
      </c>
      <c r="W19" s="158" t="str">
        <f t="shared" si="1"/>
        <v>tad</v>
      </c>
      <c r="X19" s="158" t="str">
        <f t="shared" si="1"/>
        <v>tad</v>
      </c>
      <c r="Y19" s="158" t="str">
        <f t="shared" si="1"/>
        <v>tad</v>
      </c>
      <c r="Z19" s="158" t="str">
        <f t="shared" si="1"/>
        <v>tad</v>
      </c>
      <c r="AA19" s="159" t="str">
        <f t="shared" si="1"/>
        <v>tad</v>
      </c>
      <c r="AC19" s="3"/>
      <c r="AG19" s="7"/>
    </row>
    <row r="20" spans="1:33" x14ac:dyDescent="0.2">
      <c r="A20" s="187">
        <v>3</v>
      </c>
      <c r="B20" s="199" t="s">
        <v>105</v>
      </c>
      <c r="C20" s="81" t="s">
        <v>105</v>
      </c>
      <c r="D20" s="81" t="s">
        <v>105</v>
      </c>
      <c r="E20" s="81" t="s">
        <v>105</v>
      </c>
      <c r="F20" s="81" t="s">
        <v>105</v>
      </c>
      <c r="G20" s="81" t="s">
        <v>105</v>
      </c>
      <c r="H20" s="81" t="s">
        <v>105</v>
      </c>
      <c r="I20" s="81" t="s">
        <v>105</v>
      </c>
      <c r="J20" s="81" t="s">
        <v>105</v>
      </c>
      <c r="K20" s="81" t="s">
        <v>105</v>
      </c>
      <c r="L20" s="81" t="s">
        <v>105</v>
      </c>
      <c r="M20" s="82" t="s">
        <v>105</v>
      </c>
      <c r="O20" s="133">
        <v>4</v>
      </c>
      <c r="P20" s="157" t="str">
        <f t="shared" si="0"/>
        <v>tad</v>
      </c>
      <c r="Q20" s="158" t="str">
        <f t="shared" si="1"/>
        <v>tad</v>
      </c>
      <c r="R20" s="158" t="str">
        <f t="shared" si="1"/>
        <v>tad</v>
      </c>
      <c r="S20" s="158" t="str">
        <f t="shared" si="1"/>
        <v>tad</v>
      </c>
      <c r="T20" s="158" t="str">
        <f t="shared" si="1"/>
        <v>tad</v>
      </c>
      <c r="U20" s="158" t="str">
        <f t="shared" si="1"/>
        <v>tad</v>
      </c>
      <c r="V20" s="158" t="str">
        <f t="shared" si="1"/>
        <v>tad</v>
      </c>
      <c r="W20" s="158" t="str">
        <f t="shared" si="1"/>
        <v>tad</v>
      </c>
      <c r="X20" s="158" t="str">
        <f t="shared" si="1"/>
        <v>tad</v>
      </c>
      <c r="Y20" s="158" t="str">
        <f t="shared" si="1"/>
        <v>tad</v>
      </c>
      <c r="Z20" s="158" t="str">
        <f t="shared" si="1"/>
        <v>tad</v>
      </c>
      <c r="AA20" s="159" t="str">
        <f t="shared" si="1"/>
        <v>tad</v>
      </c>
      <c r="AC20" s="3"/>
      <c r="AG20" s="7"/>
    </row>
    <row r="21" spans="1:33" x14ac:dyDescent="0.2">
      <c r="A21" s="187">
        <v>4</v>
      </c>
      <c r="B21" s="199" t="s">
        <v>105</v>
      </c>
      <c r="C21" s="81" t="s">
        <v>105</v>
      </c>
      <c r="D21" s="81" t="s">
        <v>105</v>
      </c>
      <c r="E21" s="81" t="s">
        <v>105</v>
      </c>
      <c r="F21" s="81" t="s">
        <v>105</v>
      </c>
      <c r="G21" s="81" t="s">
        <v>105</v>
      </c>
      <c r="H21" s="81" t="s">
        <v>105</v>
      </c>
      <c r="I21" s="81" t="s">
        <v>105</v>
      </c>
      <c r="J21" s="81" t="s">
        <v>105</v>
      </c>
      <c r="K21" s="81" t="s">
        <v>105</v>
      </c>
      <c r="L21" s="81" t="s">
        <v>105</v>
      </c>
      <c r="M21" s="82" t="s">
        <v>105</v>
      </c>
      <c r="O21" s="133">
        <v>5</v>
      </c>
      <c r="P21" s="157" t="str">
        <f t="shared" si="0"/>
        <v>tad</v>
      </c>
      <c r="Q21" s="158" t="str">
        <f t="shared" si="1"/>
        <v>tad</v>
      </c>
      <c r="R21" s="158" t="str">
        <f t="shared" si="1"/>
        <v>tad</v>
      </c>
      <c r="S21" s="158" t="str">
        <f t="shared" si="1"/>
        <v>tad</v>
      </c>
      <c r="T21" s="158" t="str">
        <f t="shared" si="1"/>
        <v>tad</v>
      </c>
      <c r="U21" s="158" t="str">
        <f t="shared" si="1"/>
        <v>tad</v>
      </c>
      <c r="V21" s="158" t="str">
        <f t="shared" si="1"/>
        <v>tad</v>
      </c>
      <c r="W21" s="158" t="str">
        <f t="shared" si="1"/>
        <v>tad</v>
      </c>
      <c r="X21" s="158" t="str">
        <f t="shared" si="1"/>
        <v>tad</v>
      </c>
      <c r="Y21" s="158" t="str">
        <f t="shared" si="1"/>
        <v>tad</v>
      </c>
      <c r="Z21" s="158" t="str">
        <f t="shared" si="1"/>
        <v>tad</v>
      </c>
      <c r="AA21" s="159" t="str">
        <f t="shared" si="1"/>
        <v>tad</v>
      </c>
      <c r="AC21" s="3"/>
      <c r="AG21" s="8"/>
    </row>
    <row r="22" spans="1:33" x14ac:dyDescent="0.2">
      <c r="A22" s="187">
        <v>5</v>
      </c>
      <c r="B22" s="199" t="s">
        <v>105</v>
      </c>
      <c r="C22" s="81" t="s">
        <v>105</v>
      </c>
      <c r="D22" s="81" t="s">
        <v>105</v>
      </c>
      <c r="E22" s="81" t="s">
        <v>105</v>
      </c>
      <c r="F22" s="81" t="s">
        <v>105</v>
      </c>
      <c r="G22" s="81" t="s">
        <v>105</v>
      </c>
      <c r="H22" s="81" t="s">
        <v>105</v>
      </c>
      <c r="I22" s="81" t="s">
        <v>105</v>
      </c>
      <c r="J22" s="81" t="s">
        <v>105</v>
      </c>
      <c r="K22" s="81" t="s">
        <v>105</v>
      </c>
      <c r="L22" s="81" t="s">
        <v>105</v>
      </c>
      <c r="M22" s="82" t="s">
        <v>105</v>
      </c>
      <c r="O22" s="134">
        <v>6</v>
      </c>
      <c r="P22" s="160" t="str">
        <f t="shared" si="0"/>
        <v>tad</v>
      </c>
      <c r="Q22" s="161" t="str">
        <f t="shared" si="1"/>
        <v>tad</v>
      </c>
      <c r="R22" s="161" t="str">
        <f t="shared" si="1"/>
        <v>tad</v>
      </c>
      <c r="S22" s="161" t="str">
        <f t="shared" si="1"/>
        <v>tad</v>
      </c>
      <c r="T22" s="161" t="str">
        <f t="shared" si="1"/>
        <v>tad</v>
      </c>
      <c r="U22" s="161" t="str">
        <f t="shared" si="1"/>
        <v>tad</v>
      </c>
      <c r="V22" s="161" t="str">
        <f t="shared" si="1"/>
        <v>tad</v>
      </c>
      <c r="W22" s="161" t="str">
        <f t="shared" si="1"/>
        <v>tad</v>
      </c>
      <c r="X22" s="161" t="str">
        <f t="shared" si="1"/>
        <v>tad</v>
      </c>
      <c r="Y22" s="161" t="str">
        <f t="shared" si="1"/>
        <v>tad</v>
      </c>
      <c r="Z22" s="161" t="str">
        <f t="shared" si="1"/>
        <v>tad</v>
      </c>
      <c r="AA22" s="162" t="str">
        <f t="shared" si="1"/>
        <v>tad</v>
      </c>
      <c r="AC22" s="3"/>
      <c r="AG22" s="8"/>
    </row>
    <row r="23" spans="1:33" x14ac:dyDescent="0.2">
      <c r="A23" s="188">
        <v>6</v>
      </c>
      <c r="B23" s="202" t="s">
        <v>105</v>
      </c>
      <c r="C23" s="83" t="s">
        <v>105</v>
      </c>
      <c r="D23" s="83" t="s">
        <v>105</v>
      </c>
      <c r="E23" s="83" t="s">
        <v>105</v>
      </c>
      <c r="F23" s="83" t="s">
        <v>105</v>
      </c>
      <c r="G23" s="83" t="s">
        <v>105</v>
      </c>
      <c r="H23" s="83" t="s">
        <v>105</v>
      </c>
      <c r="I23" s="83" t="s">
        <v>105</v>
      </c>
      <c r="J23" s="83" t="s">
        <v>105</v>
      </c>
      <c r="K23" s="83" t="s">
        <v>105</v>
      </c>
      <c r="L23" s="83" t="s">
        <v>105</v>
      </c>
      <c r="M23" s="84" t="s">
        <v>105</v>
      </c>
      <c r="O23" s="133">
        <v>7</v>
      </c>
      <c r="P23" s="157" t="str">
        <f t="shared" si="0"/>
        <v>tad</v>
      </c>
      <c r="Q23" s="158" t="str">
        <f t="shared" si="1"/>
        <v>tad</v>
      </c>
      <c r="R23" s="158" t="str">
        <f t="shared" si="1"/>
        <v>tad</v>
      </c>
      <c r="S23" s="158" t="str">
        <f t="shared" si="1"/>
        <v>tad</v>
      </c>
      <c r="T23" s="158" t="str">
        <f t="shared" si="1"/>
        <v>tad</v>
      </c>
      <c r="U23" s="158" t="str">
        <f t="shared" si="1"/>
        <v>tad</v>
      </c>
      <c r="V23" s="158" t="str">
        <f t="shared" si="1"/>
        <v>tad</v>
      </c>
      <c r="W23" s="158" t="str">
        <f t="shared" si="1"/>
        <v>tad</v>
      </c>
      <c r="X23" s="158" t="str">
        <f t="shared" si="1"/>
        <v>tad</v>
      </c>
      <c r="Y23" s="158" t="str">
        <f t="shared" si="1"/>
        <v>tad</v>
      </c>
      <c r="Z23" s="158" t="str">
        <f t="shared" si="1"/>
        <v>tad</v>
      </c>
      <c r="AA23" s="159" t="str">
        <f t="shared" si="1"/>
        <v>tad</v>
      </c>
      <c r="AC23" s="3"/>
      <c r="AG23" s="8"/>
    </row>
    <row r="24" spans="1:33" x14ac:dyDescent="0.2">
      <c r="A24" s="187">
        <v>7</v>
      </c>
      <c r="B24" s="199" t="s">
        <v>105</v>
      </c>
      <c r="C24" s="81" t="s">
        <v>105</v>
      </c>
      <c r="D24" s="81" t="s">
        <v>105</v>
      </c>
      <c r="E24" s="81" t="s">
        <v>105</v>
      </c>
      <c r="F24" s="81" t="s">
        <v>105</v>
      </c>
      <c r="G24" s="81" t="s">
        <v>105</v>
      </c>
      <c r="H24" s="81" t="s">
        <v>105</v>
      </c>
      <c r="I24" s="81" t="s">
        <v>105</v>
      </c>
      <c r="J24" s="81" t="s">
        <v>105</v>
      </c>
      <c r="K24" s="81" t="s">
        <v>105</v>
      </c>
      <c r="L24" s="81" t="s">
        <v>105</v>
      </c>
      <c r="M24" s="82" t="s">
        <v>105</v>
      </c>
      <c r="O24" s="133">
        <v>8</v>
      </c>
      <c r="P24" s="157" t="str">
        <f t="shared" si="0"/>
        <v>tad</v>
      </c>
      <c r="Q24" s="158" t="str">
        <f t="shared" si="1"/>
        <v>tad</v>
      </c>
      <c r="R24" s="158" t="str">
        <f t="shared" si="1"/>
        <v>tad</v>
      </c>
      <c r="S24" s="158" t="str">
        <f t="shared" si="1"/>
        <v>tad</v>
      </c>
      <c r="T24" s="158" t="str">
        <f t="shared" si="1"/>
        <v>tad</v>
      </c>
      <c r="U24" s="158" t="str">
        <f t="shared" si="1"/>
        <v>tad</v>
      </c>
      <c r="V24" s="158" t="str">
        <f t="shared" si="1"/>
        <v>tad</v>
      </c>
      <c r="W24" s="158" t="str">
        <f t="shared" si="1"/>
        <v>tad</v>
      </c>
      <c r="X24" s="158" t="str">
        <f t="shared" si="1"/>
        <v>tad</v>
      </c>
      <c r="Y24" s="158" t="str">
        <f t="shared" si="1"/>
        <v>tad</v>
      </c>
      <c r="Z24" s="158" t="str">
        <f t="shared" si="1"/>
        <v>tad</v>
      </c>
      <c r="AA24" s="159" t="str">
        <f t="shared" si="1"/>
        <v>tad</v>
      </c>
      <c r="AC24" s="3"/>
      <c r="AG24" s="8"/>
    </row>
    <row r="25" spans="1:33" x14ac:dyDescent="0.2">
      <c r="A25" s="187">
        <v>8</v>
      </c>
      <c r="B25" s="199" t="s">
        <v>105</v>
      </c>
      <c r="C25" s="81" t="s">
        <v>105</v>
      </c>
      <c r="D25" s="81" t="s">
        <v>105</v>
      </c>
      <c r="E25" s="81" t="s">
        <v>105</v>
      </c>
      <c r="F25" s="81" t="s">
        <v>105</v>
      </c>
      <c r="G25" s="81" t="s">
        <v>105</v>
      </c>
      <c r="H25" s="81" t="s">
        <v>105</v>
      </c>
      <c r="I25" s="81" t="s">
        <v>105</v>
      </c>
      <c r="J25" s="81" t="s">
        <v>105</v>
      </c>
      <c r="K25" s="81" t="s">
        <v>105</v>
      </c>
      <c r="L25" s="81" t="s">
        <v>105</v>
      </c>
      <c r="M25" s="82" t="s">
        <v>105</v>
      </c>
      <c r="O25" s="133">
        <v>9</v>
      </c>
      <c r="P25" s="157" t="str">
        <f t="shared" si="0"/>
        <v>tad</v>
      </c>
      <c r="Q25" s="158" t="str">
        <f t="shared" si="1"/>
        <v>tad</v>
      </c>
      <c r="R25" s="158" t="str">
        <f t="shared" si="1"/>
        <v>tad</v>
      </c>
      <c r="S25" s="158" t="str">
        <f t="shared" si="1"/>
        <v>tad</v>
      </c>
      <c r="T25" s="158" t="str">
        <f t="shared" si="1"/>
        <v>tad</v>
      </c>
      <c r="U25" s="158" t="str">
        <f t="shared" si="1"/>
        <v>tad</v>
      </c>
      <c r="V25" s="158" t="str">
        <f t="shared" si="1"/>
        <v>tad</v>
      </c>
      <c r="W25" s="158" t="str">
        <f t="shared" si="1"/>
        <v>tad</v>
      </c>
      <c r="X25" s="158" t="str">
        <f t="shared" si="1"/>
        <v>tad</v>
      </c>
      <c r="Y25" s="158" t="str">
        <f t="shared" si="1"/>
        <v>tad</v>
      </c>
      <c r="Z25" s="158" t="str">
        <f t="shared" si="1"/>
        <v>tad</v>
      </c>
      <c r="AA25" s="159" t="str">
        <f t="shared" si="1"/>
        <v>tad</v>
      </c>
      <c r="AC25" s="3"/>
      <c r="AG25" s="8"/>
    </row>
    <row r="26" spans="1:33" x14ac:dyDescent="0.2">
      <c r="A26" s="187">
        <v>9</v>
      </c>
      <c r="B26" s="199" t="s">
        <v>105</v>
      </c>
      <c r="C26" s="81" t="s">
        <v>105</v>
      </c>
      <c r="D26" s="81" t="s">
        <v>105</v>
      </c>
      <c r="E26" s="81" t="s">
        <v>105</v>
      </c>
      <c r="F26" s="81" t="s">
        <v>105</v>
      </c>
      <c r="G26" s="81" t="s">
        <v>105</v>
      </c>
      <c r="H26" s="81" t="s">
        <v>105</v>
      </c>
      <c r="I26" s="81" t="s">
        <v>105</v>
      </c>
      <c r="J26" s="81" t="s">
        <v>105</v>
      </c>
      <c r="K26" s="81" t="s">
        <v>105</v>
      </c>
      <c r="L26" s="81" t="s">
        <v>105</v>
      </c>
      <c r="M26" s="82" t="s">
        <v>105</v>
      </c>
      <c r="O26" s="133">
        <v>10</v>
      </c>
      <c r="P26" s="164" t="str">
        <f t="shared" si="0"/>
        <v>tad</v>
      </c>
      <c r="Q26" s="165" t="str">
        <f t="shared" si="1"/>
        <v>tad</v>
      </c>
      <c r="R26" s="165" t="str">
        <f t="shared" si="1"/>
        <v>tad</v>
      </c>
      <c r="S26" s="165" t="str">
        <f t="shared" si="1"/>
        <v>tad</v>
      </c>
      <c r="T26" s="165" t="str">
        <f t="shared" si="1"/>
        <v>tad</v>
      </c>
      <c r="U26" s="165" t="str">
        <f t="shared" si="1"/>
        <v>tad</v>
      </c>
      <c r="V26" s="165" t="str">
        <f t="shared" si="1"/>
        <v>tad</v>
      </c>
      <c r="W26" s="165" t="str">
        <f t="shared" si="1"/>
        <v>tad</v>
      </c>
      <c r="X26" s="165" t="str">
        <f t="shared" si="1"/>
        <v>tad</v>
      </c>
      <c r="Y26" s="165" t="str">
        <f t="shared" si="1"/>
        <v>tad</v>
      </c>
      <c r="Z26" s="165" t="str">
        <f t="shared" si="1"/>
        <v>tad</v>
      </c>
      <c r="AA26" s="166" t="str">
        <f t="shared" si="1"/>
        <v>tad</v>
      </c>
      <c r="AC26" s="3"/>
      <c r="AG26" s="8"/>
    </row>
    <row r="27" spans="1:33" x14ac:dyDescent="0.2">
      <c r="A27" s="187">
        <v>10</v>
      </c>
      <c r="B27" s="200" t="s">
        <v>105</v>
      </c>
      <c r="C27" s="88" t="s">
        <v>105</v>
      </c>
      <c r="D27" s="88" t="s">
        <v>105</v>
      </c>
      <c r="E27" s="88" t="s">
        <v>105</v>
      </c>
      <c r="F27" s="88" t="s">
        <v>105</v>
      </c>
      <c r="G27" s="88" t="s">
        <v>105</v>
      </c>
      <c r="H27" s="88" t="s">
        <v>105</v>
      </c>
      <c r="I27" s="88" t="s">
        <v>105</v>
      </c>
      <c r="J27" s="88" t="s">
        <v>105</v>
      </c>
      <c r="K27" s="88" t="s">
        <v>105</v>
      </c>
      <c r="L27" s="88" t="s">
        <v>105</v>
      </c>
      <c r="M27" s="201" t="s">
        <v>105</v>
      </c>
      <c r="O27" s="134">
        <v>11</v>
      </c>
      <c r="P27" s="160" t="str">
        <f t="shared" si="0"/>
        <v>tad</v>
      </c>
      <c r="Q27" s="161" t="str">
        <f t="shared" si="1"/>
        <v>tad</v>
      </c>
      <c r="R27" s="161" t="str">
        <f t="shared" si="1"/>
        <v>tad</v>
      </c>
      <c r="S27" s="161" t="str">
        <f t="shared" si="1"/>
        <v>tad</v>
      </c>
      <c r="T27" s="161" t="str">
        <f t="shared" si="1"/>
        <v>tad</v>
      </c>
      <c r="U27" s="161" t="str">
        <f t="shared" si="1"/>
        <v>tad</v>
      </c>
      <c r="V27" s="161" t="str">
        <f t="shared" si="1"/>
        <v>tad</v>
      </c>
      <c r="W27" s="161" t="str">
        <f t="shared" si="1"/>
        <v>tad</v>
      </c>
      <c r="X27" s="161" t="str">
        <f t="shared" si="1"/>
        <v>tad</v>
      </c>
      <c r="Y27" s="161" t="str">
        <f t="shared" si="1"/>
        <v>tad</v>
      </c>
      <c r="Z27" s="161" t="str">
        <f t="shared" si="1"/>
        <v>tad</v>
      </c>
      <c r="AA27" s="162" t="str">
        <f t="shared" si="1"/>
        <v>tad</v>
      </c>
      <c r="AC27" s="3"/>
      <c r="AG27" s="8"/>
    </row>
    <row r="28" spans="1:33" x14ac:dyDescent="0.2">
      <c r="A28" s="188">
        <v>11</v>
      </c>
      <c r="B28" s="202" t="s">
        <v>105</v>
      </c>
      <c r="C28" s="83" t="s">
        <v>105</v>
      </c>
      <c r="D28" s="83" t="s">
        <v>105</v>
      </c>
      <c r="E28" s="83" t="s">
        <v>105</v>
      </c>
      <c r="F28" s="83" t="s">
        <v>105</v>
      </c>
      <c r="G28" s="83" t="s">
        <v>105</v>
      </c>
      <c r="H28" s="83" t="s">
        <v>105</v>
      </c>
      <c r="I28" s="83" t="s">
        <v>105</v>
      </c>
      <c r="J28" s="83" t="s">
        <v>105</v>
      </c>
      <c r="K28" s="83" t="s">
        <v>105</v>
      </c>
      <c r="L28" s="83" t="s">
        <v>105</v>
      </c>
      <c r="M28" s="84" t="s">
        <v>105</v>
      </c>
      <c r="O28" s="133">
        <v>12</v>
      </c>
      <c r="P28" s="157" t="str">
        <f t="shared" si="0"/>
        <v>tad</v>
      </c>
      <c r="Q28" s="158" t="str">
        <f t="shared" si="1"/>
        <v>tad</v>
      </c>
      <c r="R28" s="158" t="str">
        <f t="shared" si="1"/>
        <v>tad</v>
      </c>
      <c r="S28" s="158" t="str">
        <f t="shared" si="1"/>
        <v>tad</v>
      </c>
      <c r="T28" s="158" t="str">
        <f t="shared" si="1"/>
        <v>tad</v>
      </c>
      <c r="U28" s="158" t="str">
        <f t="shared" si="1"/>
        <v>tad</v>
      </c>
      <c r="V28" s="158" t="str">
        <f t="shared" si="1"/>
        <v>tad</v>
      </c>
      <c r="W28" s="158" t="str">
        <f t="shared" si="1"/>
        <v>tad</v>
      </c>
      <c r="X28" s="158" t="str">
        <f t="shared" si="1"/>
        <v>tad</v>
      </c>
      <c r="Y28" s="158" t="str">
        <f t="shared" si="1"/>
        <v>tad</v>
      </c>
      <c r="Z28" s="158" t="str">
        <f t="shared" si="1"/>
        <v>tad</v>
      </c>
      <c r="AA28" s="159" t="str">
        <f t="shared" si="1"/>
        <v>tad</v>
      </c>
      <c r="AC28" s="3"/>
      <c r="AG28" s="8"/>
    </row>
    <row r="29" spans="1:33" x14ac:dyDescent="0.2">
      <c r="A29" s="187">
        <v>12</v>
      </c>
      <c r="B29" s="199" t="s">
        <v>105</v>
      </c>
      <c r="C29" s="81" t="s">
        <v>105</v>
      </c>
      <c r="D29" s="81" t="s">
        <v>105</v>
      </c>
      <c r="E29" s="81" t="s">
        <v>105</v>
      </c>
      <c r="F29" s="81" t="s">
        <v>105</v>
      </c>
      <c r="G29" s="81" t="s">
        <v>105</v>
      </c>
      <c r="H29" s="81" t="s">
        <v>105</v>
      </c>
      <c r="I29" s="81" t="s">
        <v>105</v>
      </c>
      <c r="J29" s="81" t="s">
        <v>105</v>
      </c>
      <c r="K29" s="81" t="s">
        <v>105</v>
      </c>
      <c r="L29" s="81" t="s">
        <v>105</v>
      </c>
      <c r="M29" s="82" t="s">
        <v>105</v>
      </c>
      <c r="O29" s="133">
        <v>13</v>
      </c>
      <c r="P29" s="157" t="str">
        <f t="shared" si="0"/>
        <v>tad</v>
      </c>
      <c r="Q29" s="158" t="str">
        <f t="shared" si="1"/>
        <v>tad</v>
      </c>
      <c r="R29" s="158" t="str">
        <f t="shared" si="1"/>
        <v>tad</v>
      </c>
      <c r="S29" s="158" t="str">
        <f t="shared" si="1"/>
        <v>tad</v>
      </c>
      <c r="T29" s="158" t="str">
        <f t="shared" si="1"/>
        <v>tad</v>
      </c>
      <c r="U29" s="158" t="str">
        <f t="shared" si="1"/>
        <v>tad</v>
      </c>
      <c r="V29" s="158" t="str">
        <f t="shared" si="1"/>
        <v>tad</v>
      </c>
      <c r="W29" s="158" t="str">
        <f t="shared" si="1"/>
        <v>tad</v>
      </c>
      <c r="X29" s="158" t="str">
        <f t="shared" si="1"/>
        <v>tad</v>
      </c>
      <c r="Y29" s="158" t="str">
        <f t="shared" si="1"/>
        <v>tad</v>
      </c>
      <c r="Z29" s="158" t="str">
        <f t="shared" si="1"/>
        <v>tad</v>
      </c>
      <c r="AA29" s="159" t="str">
        <f t="shared" si="1"/>
        <v>tad</v>
      </c>
      <c r="AC29" s="3"/>
      <c r="AG29" s="8"/>
    </row>
    <row r="30" spans="1:33" x14ac:dyDescent="0.2">
      <c r="A30" s="187">
        <v>13</v>
      </c>
      <c r="B30" s="199" t="s">
        <v>105</v>
      </c>
      <c r="C30" s="81" t="s">
        <v>105</v>
      </c>
      <c r="D30" s="81" t="s">
        <v>105</v>
      </c>
      <c r="E30" s="81" t="s">
        <v>105</v>
      </c>
      <c r="F30" s="81" t="s">
        <v>105</v>
      </c>
      <c r="G30" s="81" t="s">
        <v>105</v>
      </c>
      <c r="H30" s="81" t="s">
        <v>105</v>
      </c>
      <c r="I30" s="81" t="s">
        <v>105</v>
      </c>
      <c r="J30" s="81" t="s">
        <v>105</v>
      </c>
      <c r="K30" s="81" t="s">
        <v>105</v>
      </c>
      <c r="L30" s="81" t="s">
        <v>105</v>
      </c>
      <c r="M30" s="82" t="s">
        <v>105</v>
      </c>
      <c r="O30" s="133">
        <v>14</v>
      </c>
      <c r="P30" s="157" t="str">
        <f t="shared" si="0"/>
        <v>tad</v>
      </c>
      <c r="Q30" s="158" t="str">
        <f t="shared" si="1"/>
        <v>tad</v>
      </c>
      <c r="R30" s="158" t="str">
        <f t="shared" si="1"/>
        <v>tad</v>
      </c>
      <c r="S30" s="158" t="str">
        <f t="shared" si="1"/>
        <v>tad</v>
      </c>
      <c r="T30" s="158" t="str">
        <f t="shared" si="1"/>
        <v>tad</v>
      </c>
      <c r="U30" s="158" t="str">
        <f t="shared" si="1"/>
        <v>tad</v>
      </c>
      <c r="V30" s="158" t="str">
        <f t="shared" si="1"/>
        <v>tad</v>
      </c>
      <c r="W30" s="158" t="str">
        <f t="shared" si="1"/>
        <v>tad</v>
      </c>
      <c r="X30" s="158" t="str">
        <f t="shared" si="1"/>
        <v>tad</v>
      </c>
      <c r="Y30" s="158" t="str">
        <f t="shared" si="1"/>
        <v>tad</v>
      </c>
      <c r="Z30" s="158" t="str">
        <f t="shared" si="1"/>
        <v>tad</v>
      </c>
      <c r="AA30" s="159" t="str">
        <f t="shared" si="1"/>
        <v>tad</v>
      </c>
      <c r="AC30" s="3"/>
      <c r="AG30" s="8"/>
    </row>
    <row r="31" spans="1:33" x14ac:dyDescent="0.2">
      <c r="A31" s="187">
        <v>14</v>
      </c>
      <c r="B31" s="199" t="s">
        <v>105</v>
      </c>
      <c r="C31" s="81" t="s">
        <v>105</v>
      </c>
      <c r="D31" s="81" t="s">
        <v>105</v>
      </c>
      <c r="E31" s="81" t="s">
        <v>105</v>
      </c>
      <c r="F31" s="81" t="s">
        <v>105</v>
      </c>
      <c r="G31" s="81" t="s">
        <v>105</v>
      </c>
      <c r="H31" s="81" t="s">
        <v>105</v>
      </c>
      <c r="I31" s="81" t="s">
        <v>105</v>
      </c>
      <c r="J31" s="81" t="s">
        <v>105</v>
      </c>
      <c r="K31" s="81" t="s">
        <v>105</v>
      </c>
      <c r="L31" s="81" t="s">
        <v>105</v>
      </c>
      <c r="M31" s="82" t="s">
        <v>105</v>
      </c>
      <c r="O31" s="133">
        <v>15</v>
      </c>
      <c r="P31" s="164" t="str">
        <f t="shared" si="0"/>
        <v>tad</v>
      </c>
      <c r="Q31" s="165" t="str">
        <f t="shared" si="1"/>
        <v>tad</v>
      </c>
      <c r="R31" s="165" t="str">
        <f t="shared" si="1"/>
        <v>tad</v>
      </c>
      <c r="S31" s="165" t="str">
        <f t="shared" si="1"/>
        <v>tad</v>
      </c>
      <c r="T31" s="165" t="str">
        <f t="shared" si="1"/>
        <v>tad</v>
      </c>
      <c r="U31" s="165" t="str">
        <f t="shared" si="1"/>
        <v>tad</v>
      </c>
      <c r="V31" s="165" t="str">
        <f t="shared" si="1"/>
        <v>tad</v>
      </c>
      <c r="W31" s="165" t="str">
        <f t="shared" si="1"/>
        <v>tad</v>
      </c>
      <c r="X31" s="165" t="str">
        <f t="shared" si="1"/>
        <v>tad</v>
      </c>
      <c r="Y31" s="165" t="str">
        <f t="shared" si="1"/>
        <v>tad</v>
      </c>
      <c r="Z31" s="165" t="str">
        <f t="shared" si="1"/>
        <v>tad</v>
      </c>
      <c r="AA31" s="166" t="str">
        <f t="shared" si="1"/>
        <v>tad</v>
      </c>
      <c r="AC31" s="3"/>
      <c r="AG31" s="8"/>
    </row>
    <row r="32" spans="1:33" x14ac:dyDescent="0.2">
      <c r="A32" s="187">
        <v>15</v>
      </c>
      <c r="B32" s="200" t="s">
        <v>105</v>
      </c>
      <c r="C32" s="88" t="s">
        <v>105</v>
      </c>
      <c r="D32" s="88" t="s">
        <v>105</v>
      </c>
      <c r="E32" s="88" t="s">
        <v>105</v>
      </c>
      <c r="F32" s="88" t="s">
        <v>105</v>
      </c>
      <c r="G32" s="88" t="s">
        <v>105</v>
      </c>
      <c r="H32" s="88" t="s">
        <v>105</v>
      </c>
      <c r="I32" s="88" t="s">
        <v>105</v>
      </c>
      <c r="J32" s="88" t="s">
        <v>105</v>
      </c>
      <c r="K32" s="88" t="s">
        <v>105</v>
      </c>
      <c r="L32" s="88" t="s">
        <v>105</v>
      </c>
      <c r="M32" s="201" t="s">
        <v>105</v>
      </c>
      <c r="O32" s="134">
        <v>16</v>
      </c>
      <c r="P32" s="160" t="str">
        <f t="shared" si="0"/>
        <v>tad</v>
      </c>
      <c r="Q32" s="161" t="str">
        <f t="shared" si="1"/>
        <v>tad</v>
      </c>
      <c r="R32" s="161" t="str">
        <f t="shared" si="1"/>
        <v>tad</v>
      </c>
      <c r="S32" s="161" t="str">
        <f t="shared" si="1"/>
        <v>tad</v>
      </c>
      <c r="T32" s="161" t="str">
        <f t="shared" si="1"/>
        <v>tad</v>
      </c>
      <c r="U32" s="161" t="str">
        <f t="shared" si="1"/>
        <v>tad</v>
      </c>
      <c r="V32" s="161" t="str">
        <f t="shared" si="1"/>
        <v>tad</v>
      </c>
      <c r="W32" s="161" t="str">
        <f t="shared" si="1"/>
        <v>tad</v>
      </c>
      <c r="X32" s="161" t="str">
        <f t="shared" si="1"/>
        <v>tad</v>
      </c>
      <c r="Y32" s="161" t="str">
        <f t="shared" si="1"/>
        <v>tad</v>
      </c>
      <c r="Z32" s="161" t="str">
        <f t="shared" si="1"/>
        <v>tad</v>
      </c>
      <c r="AA32" s="162" t="str">
        <f t="shared" si="1"/>
        <v>tad</v>
      </c>
      <c r="AC32" s="3"/>
      <c r="AG32" s="8"/>
    </row>
    <row r="33" spans="1:42" x14ac:dyDescent="0.2">
      <c r="A33" s="188">
        <v>16</v>
      </c>
      <c r="B33" s="202" t="s">
        <v>105</v>
      </c>
      <c r="C33" s="83" t="s">
        <v>105</v>
      </c>
      <c r="D33" s="83" t="s">
        <v>105</v>
      </c>
      <c r="E33" s="83" t="s">
        <v>105</v>
      </c>
      <c r="F33" s="83" t="s">
        <v>105</v>
      </c>
      <c r="G33" s="83" t="s">
        <v>105</v>
      </c>
      <c r="H33" s="83" t="s">
        <v>105</v>
      </c>
      <c r="I33" s="83" t="s">
        <v>105</v>
      </c>
      <c r="J33" s="83" t="s">
        <v>105</v>
      </c>
      <c r="K33" s="83" t="s">
        <v>105</v>
      </c>
      <c r="L33" s="83" t="s">
        <v>105</v>
      </c>
      <c r="M33" s="84" t="s">
        <v>105</v>
      </c>
      <c r="O33" s="133">
        <v>17</v>
      </c>
      <c r="P33" s="157" t="str">
        <f t="shared" ref="P33:AA47" si="2">IF(B34="tad","tad",IF(B34&lt;$F$11,$H$11*(B34-$J$11)^$L$11,$H$12*(B34-$J$12)^$L$12))</f>
        <v>tad</v>
      </c>
      <c r="Q33" s="158" t="str">
        <f t="shared" si="2"/>
        <v>tad</v>
      </c>
      <c r="R33" s="158" t="str">
        <f t="shared" si="2"/>
        <v>tad</v>
      </c>
      <c r="S33" s="158" t="str">
        <f t="shared" si="2"/>
        <v>tad</v>
      </c>
      <c r="T33" s="158" t="str">
        <f t="shared" si="2"/>
        <v>tad</v>
      </c>
      <c r="U33" s="158" t="str">
        <f t="shared" si="2"/>
        <v>tad</v>
      </c>
      <c r="V33" s="158" t="str">
        <f t="shared" si="2"/>
        <v>tad</v>
      </c>
      <c r="W33" s="158" t="str">
        <f t="shared" si="2"/>
        <v>tad</v>
      </c>
      <c r="X33" s="158" t="str">
        <f t="shared" si="2"/>
        <v>tad</v>
      </c>
      <c r="Y33" s="158" t="str">
        <f t="shared" si="2"/>
        <v>tad</v>
      </c>
      <c r="Z33" s="158" t="str">
        <f t="shared" si="2"/>
        <v>tad</v>
      </c>
      <c r="AA33" s="159" t="str">
        <f t="shared" si="2"/>
        <v>tad</v>
      </c>
      <c r="AC33" s="3"/>
      <c r="AG33" s="8"/>
    </row>
    <row r="34" spans="1:42" x14ac:dyDescent="0.2">
      <c r="A34" s="187">
        <v>17</v>
      </c>
      <c r="B34" s="199" t="s">
        <v>105</v>
      </c>
      <c r="C34" s="81" t="s">
        <v>105</v>
      </c>
      <c r="D34" s="81" t="s">
        <v>105</v>
      </c>
      <c r="E34" s="81" t="s">
        <v>105</v>
      </c>
      <c r="F34" s="81" t="s">
        <v>105</v>
      </c>
      <c r="G34" s="81" t="s">
        <v>105</v>
      </c>
      <c r="H34" s="81" t="s">
        <v>105</v>
      </c>
      <c r="I34" s="81" t="s">
        <v>105</v>
      </c>
      <c r="J34" s="81" t="s">
        <v>105</v>
      </c>
      <c r="K34" s="81" t="s">
        <v>105</v>
      </c>
      <c r="L34" s="81" t="s">
        <v>105</v>
      </c>
      <c r="M34" s="82" t="s">
        <v>105</v>
      </c>
      <c r="O34" s="133">
        <v>18</v>
      </c>
      <c r="P34" s="157" t="str">
        <f t="shared" si="2"/>
        <v>tad</v>
      </c>
      <c r="Q34" s="158" t="str">
        <f t="shared" si="2"/>
        <v>tad</v>
      </c>
      <c r="R34" s="158" t="str">
        <f t="shared" si="2"/>
        <v>tad</v>
      </c>
      <c r="S34" s="158" t="str">
        <f t="shared" si="2"/>
        <v>tad</v>
      </c>
      <c r="T34" s="158" t="str">
        <f t="shared" si="2"/>
        <v>tad</v>
      </c>
      <c r="U34" s="158" t="str">
        <f t="shared" si="2"/>
        <v>tad</v>
      </c>
      <c r="V34" s="158" t="str">
        <f t="shared" si="2"/>
        <v>tad</v>
      </c>
      <c r="W34" s="158" t="str">
        <f t="shared" si="2"/>
        <v>tad</v>
      </c>
      <c r="X34" s="158" t="str">
        <f t="shared" si="2"/>
        <v>tad</v>
      </c>
      <c r="Y34" s="158" t="str">
        <f t="shared" si="2"/>
        <v>tad</v>
      </c>
      <c r="Z34" s="158" t="str">
        <f t="shared" si="2"/>
        <v>tad</v>
      </c>
      <c r="AA34" s="159" t="str">
        <f t="shared" si="2"/>
        <v>tad</v>
      </c>
      <c r="AC34" s="3"/>
      <c r="AG34" s="8"/>
    </row>
    <row r="35" spans="1:42" x14ac:dyDescent="0.2">
      <c r="A35" s="187">
        <v>18</v>
      </c>
      <c r="B35" s="199" t="s">
        <v>105</v>
      </c>
      <c r="C35" s="81" t="s">
        <v>105</v>
      </c>
      <c r="D35" s="81" t="s">
        <v>105</v>
      </c>
      <c r="E35" s="81" t="s">
        <v>105</v>
      </c>
      <c r="F35" s="81" t="s">
        <v>105</v>
      </c>
      <c r="G35" s="81" t="s">
        <v>105</v>
      </c>
      <c r="H35" s="81" t="s">
        <v>105</v>
      </c>
      <c r="I35" s="81" t="s">
        <v>105</v>
      </c>
      <c r="J35" s="81" t="s">
        <v>105</v>
      </c>
      <c r="K35" s="81" t="s">
        <v>105</v>
      </c>
      <c r="L35" s="81" t="s">
        <v>105</v>
      </c>
      <c r="M35" s="82" t="s">
        <v>105</v>
      </c>
      <c r="O35" s="133">
        <v>19</v>
      </c>
      <c r="P35" s="157" t="str">
        <f t="shared" si="2"/>
        <v>tad</v>
      </c>
      <c r="Q35" s="158" t="str">
        <f t="shared" si="2"/>
        <v>tad</v>
      </c>
      <c r="R35" s="158" t="str">
        <f t="shared" si="2"/>
        <v>tad</v>
      </c>
      <c r="S35" s="158" t="str">
        <f t="shared" si="2"/>
        <v>tad</v>
      </c>
      <c r="T35" s="158" t="str">
        <f t="shared" si="2"/>
        <v>tad</v>
      </c>
      <c r="U35" s="158" t="str">
        <f t="shared" si="2"/>
        <v>tad</v>
      </c>
      <c r="V35" s="158" t="str">
        <f t="shared" si="2"/>
        <v>tad</v>
      </c>
      <c r="W35" s="158" t="str">
        <f t="shared" si="2"/>
        <v>tad</v>
      </c>
      <c r="X35" s="158" t="str">
        <f t="shared" si="2"/>
        <v>tad</v>
      </c>
      <c r="Y35" s="158" t="str">
        <f t="shared" si="2"/>
        <v>tad</v>
      </c>
      <c r="Z35" s="158" t="str">
        <f t="shared" si="2"/>
        <v>tad</v>
      </c>
      <c r="AA35" s="159" t="str">
        <f t="shared" si="2"/>
        <v>tad</v>
      </c>
      <c r="AC35" s="3"/>
      <c r="AG35" s="8"/>
    </row>
    <row r="36" spans="1:42" x14ac:dyDescent="0.2">
      <c r="A36" s="187">
        <v>19</v>
      </c>
      <c r="B36" s="199" t="s">
        <v>105</v>
      </c>
      <c r="C36" s="81" t="s">
        <v>105</v>
      </c>
      <c r="D36" s="81" t="s">
        <v>105</v>
      </c>
      <c r="E36" s="81" t="s">
        <v>105</v>
      </c>
      <c r="F36" s="81" t="s">
        <v>105</v>
      </c>
      <c r="G36" s="81" t="s">
        <v>105</v>
      </c>
      <c r="H36" s="81" t="s">
        <v>105</v>
      </c>
      <c r="I36" s="81" t="s">
        <v>105</v>
      </c>
      <c r="J36" s="81" t="s">
        <v>105</v>
      </c>
      <c r="K36" s="81" t="s">
        <v>105</v>
      </c>
      <c r="L36" s="81" t="s">
        <v>105</v>
      </c>
      <c r="M36" s="82" t="s">
        <v>105</v>
      </c>
      <c r="O36" s="133">
        <v>20</v>
      </c>
      <c r="P36" s="164" t="str">
        <f t="shared" si="2"/>
        <v>tad</v>
      </c>
      <c r="Q36" s="165" t="str">
        <f t="shared" si="2"/>
        <v>tad</v>
      </c>
      <c r="R36" s="165" t="str">
        <f t="shared" si="2"/>
        <v>tad</v>
      </c>
      <c r="S36" s="165" t="str">
        <f t="shared" si="2"/>
        <v>tad</v>
      </c>
      <c r="T36" s="165" t="str">
        <f t="shared" si="2"/>
        <v>tad</v>
      </c>
      <c r="U36" s="165" t="str">
        <f t="shared" si="2"/>
        <v>tad</v>
      </c>
      <c r="V36" s="165" t="str">
        <f t="shared" si="2"/>
        <v>tad</v>
      </c>
      <c r="W36" s="165" t="str">
        <f t="shared" si="2"/>
        <v>tad</v>
      </c>
      <c r="X36" s="165" t="str">
        <f t="shared" si="2"/>
        <v>tad</v>
      </c>
      <c r="Y36" s="165" t="str">
        <f t="shared" si="2"/>
        <v>tad</v>
      </c>
      <c r="Z36" s="165" t="str">
        <f t="shared" si="2"/>
        <v>tad</v>
      </c>
      <c r="AA36" s="166" t="str">
        <f t="shared" si="2"/>
        <v>tad</v>
      </c>
      <c r="AC36" s="3"/>
      <c r="AG36" s="8"/>
    </row>
    <row r="37" spans="1:42" x14ac:dyDescent="0.2">
      <c r="A37" s="187">
        <v>20</v>
      </c>
      <c r="B37" s="200" t="s">
        <v>105</v>
      </c>
      <c r="C37" s="88" t="s">
        <v>105</v>
      </c>
      <c r="D37" s="88" t="s">
        <v>105</v>
      </c>
      <c r="E37" s="88" t="s">
        <v>105</v>
      </c>
      <c r="F37" s="88" t="s">
        <v>105</v>
      </c>
      <c r="G37" s="88" t="s">
        <v>105</v>
      </c>
      <c r="H37" s="88" t="s">
        <v>105</v>
      </c>
      <c r="I37" s="88" t="s">
        <v>105</v>
      </c>
      <c r="J37" s="88" t="s">
        <v>105</v>
      </c>
      <c r="K37" s="88" t="s">
        <v>105</v>
      </c>
      <c r="L37" s="88" t="s">
        <v>105</v>
      </c>
      <c r="M37" s="201" t="s">
        <v>105</v>
      </c>
      <c r="O37" s="134">
        <v>21</v>
      </c>
      <c r="P37" s="160" t="str">
        <f t="shared" ref="P37:P47" si="3">IF(B38="tad","tad",IF(B38&lt;$F$11,$H$11*(B38-$J$11)^$L$11,$H$12*(B38-$J$12)^$L$12))</f>
        <v>tad</v>
      </c>
      <c r="Q37" s="161" t="str">
        <f t="shared" si="2"/>
        <v>tad</v>
      </c>
      <c r="R37" s="161" t="str">
        <f t="shared" si="2"/>
        <v>tad</v>
      </c>
      <c r="S37" s="161" t="str">
        <f t="shared" si="2"/>
        <v>tad</v>
      </c>
      <c r="T37" s="161" t="str">
        <f t="shared" si="2"/>
        <v>tad</v>
      </c>
      <c r="U37" s="161" t="str">
        <f t="shared" si="2"/>
        <v>tad</v>
      </c>
      <c r="V37" s="161" t="str">
        <f t="shared" si="2"/>
        <v>tad</v>
      </c>
      <c r="W37" s="161" t="str">
        <f t="shared" si="2"/>
        <v>tad</v>
      </c>
      <c r="X37" s="161" t="str">
        <f t="shared" si="2"/>
        <v>tad</v>
      </c>
      <c r="Y37" s="161" t="str">
        <f t="shared" si="2"/>
        <v>tad</v>
      </c>
      <c r="Z37" s="161" t="str">
        <f t="shared" si="2"/>
        <v>tad</v>
      </c>
      <c r="AA37" s="162" t="str">
        <f t="shared" si="2"/>
        <v>tad</v>
      </c>
      <c r="AC37" s="3"/>
      <c r="AG37" s="8"/>
    </row>
    <row r="38" spans="1:42" x14ac:dyDescent="0.2">
      <c r="A38" s="188">
        <v>21</v>
      </c>
      <c r="B38" s="202" t="s">
        <v>105</v>
      </c>
      <c r="C38" s="83" t="s">
        <v>105</v>
      </c>
      <c r="D38" s="83" t="s">
        <v>105</v>
      </c>
      <c r="E38" s="83" t="s">
        <v>105</v>
      </c>
      <c r="F38" s="83" t="s">
        <v>105</v>
      </c>
      <c r="G38" s="83" t="s">
        <v>105</v>
      </c>
      <c r="H38" s="83" t="s">
        <v>105</v>
      </c>
      <c r="I38" s="83" t="s">
        <v>105</v>
      </c>
      <c r="J38" s="83" t="s">
        <v>105</v>
      </c>
      <c r="K38" s="83" t="s">
        <v>105</v>
      </c>
      <c r="L38" s="83" t="s">
        <v>105</v>
      </c>
      <c r="M38" s="84" t="s">
        <v>105</v>
      </c>
      <c r="O38" s="133">
        <v>22</v>
      </c>
      <c r="P38" s="157" t="str">
        <f t="shared" si="3"/>
        <v>tad</v>
      </c>
      <c r="Q38" s="158" t="str">
        <f t="shared" si="2"/>
        <v>tad</v>
      </c>
      <c r="R38" s="158" t="str">
        <f t="shared" si="2"/>
        <v>tad</v>
      </c>
      <c r="S38" s="158" t="str">
        <f t="shared" si="2"/>
        <v>tad</v>
      </c>
      <c r="T38" s="158" t="str">
        <f t="shared" si="2"/>
        <v>tad</v>
      </c>
      <c r="U38" s="158" t="str">
        <f t="shared" si="2"/>
        <v>tad</v>
      </c>
      <c r="V38" s="158" t="str">
        <f t="shared" si="2"/>
        <v>tad</v>
      </c>
      <c r="W38" s="158" t="str">
        <f t="shared" si="2"/>
        <v>tad</v>
      </c>
      <c r="X38" s="158" t="str">
        <f t="shared" si="2"/>
        <v>tad</v>
      </c>
      <c r="Y38" s="158" t="str">
        <f t="shared" si="2"/>
        <v>tad</v>
      </c>
      <c r="Z38" s="158" t="str">
        <f t="shared" si="2"/>
        <v>tad</v>
      </c>
      <c r="AA38" s="159" t="str">
        <f t="shared" si="2"/>
        <v>tad</v>
      </c>
      <c r="AC38" s="3"/>
      <c r="AG38" s="8"/>
    </row>
    <row r="39" spans="1:42" x14ac:dyDescent="0.2">
      <c r="A39" s="187">
        <v>22</v>
      </c>
      <c r="B39" s="199" t="s">
        <v>105</v>
      </c>
      <c r="C39" s="81" t="s">
        <v>105</v>
      </c>
      <c r="D39" s="81" t="s">
        <v>105</v>
      </c>
      <c r="E39" s="81" t="s">
        <v>105</v>
      </c>
      <c r="F39" s="81" t="s">
        <v>105</v>
      </c>
      <c r="G39" s="81" t="s">
        <v>105</v>
      </c>
      <c r="H39" s="81" t="s">
        <v>105</v>
      </c>
      <c r="I39" s="81" t="s">
        <v>105</v>
      </c>
      <c r="J39" s="81" t="s">
        <v>105</v>
      </c>
      <c r="K39" s="81" t="s">
        <v>105</v>
      </c>
      <c r="L39" s="81" t="s">
        <v>105</v>
      </c>
      <c r="M39" s="82" t="s">
        <v>105</v>
      </c>
      <c r="O39" s="133">
        <v>23</v>
      </c>
      <c r="P39" s="157" t="str">
        <f t="shared" si="3"/>
        <v>tad</v>
      </c>
      <c r="Q39" s="158" t="str">
        <f t="shared" si="2"/>
        <v>tad</v>
      </c>
      <c r="R39" s="158" t="str">
        <f t="shared" si="2"/>
        <v>tad</v>
      </c>
      <c r="S39" s="158" t="str">
        <f t="shared" si="2"/>
        <v>tad</v>
      </c>
      <c r="T39" s="158" t="str">
        <f t="shared" si="2"/>
        <v>tad</v>
      </c>
      <c r="U39" s="158" t="str">
        <f t="shared" si="2"/>
        <v>tad</v>
      </c>
      <c r="V39" s="158" t="str">
        <f t="shared" si="2"/>
        <v>tad</v>
      </c>
      <c r="W39" s="158" t="str">
        <f t="shared" si="2"/>
        <v>tad</v>
      </c>
      <c r="X39" s="158" t="str">
        <f t="shared" si="2"/>
        <v>tad</v>
      </c>
      <c r="Y39" s="158" t="str">
        <f t="shared" si="2"/>
        <v>tad</v>
      </c>
      <c r="Z39" s="158" t="str">
        <f t="shared" si="2"/>
        <v>tad</v>
      </c>
      <c r="AA39" s="159" t="str">
        <f t="shared" si="2"/>
        <v>tad</v>
      </c>
      <c r="AC39" s="3"/>
      <c r="AG39" s="8"/>
    </row>
    <row r="40" spans="1:42" x14ac:dyDescent="0.2">
      <c r="A40" s="187">
        <v>23</v>
      </c>
      <c r="B40" s="199" t="s">
        <v>105</v>
      </c>
      <c r="C40" s="81" t="s">
        <v>105</v>
      </c>
      <c r="D40" s="81" t="s">
        <v>105</v>
      </c>
      <c r="E40" s="81" t="s">
        <v>105</v>
      </c>
      <c r="F40" s="81" t="s">
        <v>105</v>
      </c>
      <c r="G40" s="81" t="s">
        <v>105</v>
      </c>
      <c r="H40" s="81" t="s">
        <v>105</v>
      </c>
      <c r="I40" s="81" t="s">
        <v>105</v>
      </c>
      <c r="J40" s="81" t="s">
        <v>105</v>
      </c>
      <c r="K40" s="81" t="s">
        <v>105</v>
      </c>
      <c r="L40" s="81" t="s">
        <v>105</v>
      </c>
      <c r="M40" s="82" t="s">
        <v>105</v>
      </c>
      <c r="O40" s="133">
        <v>24</v>
      </c>
      <c r="P40" s="157" t="str">
        <f t="shared" si="3"/>
        <v>tad</v>
      </c>
      <c r="Q40" s="158" t="str">
        <f t="shared" si="2"/>
        <v>tad</v>
      </c>
      <c r="R40" s="158" t="str">
        <f t="shared" si="2"/>
        <v>tad</v>
      </c>
      <c r="S40" s="158" t="str">
        <f t="shared" si="2"/>
        <v>tad</v>
      </c>
      <c r="T40" s="158" t="str">
        <f t="shared" si="2"/>
        <v>tad</v>
      </c>
      <c r="U40" s="158" t="str">
        <f t="shared" si="2"/>
        <v>tad</v>
      </c>
      <c r="V40" s="158" t="str">
        <f t="shared" si="2"/>
        <v>tad</v>
      </c>
      <c r="W40" s="158" t="str">
        <f t="shared" si="2"/>
        <v>tad</v>
      </c>
      <c r="X40" s="158" t="str">
        <f t="shared" si="2"/>
        <v>tad</v>
      </c>
      <c r="Y40" s="158" t="str">
        <f t="shared" si="2"/>
        <v>tad</v>
      </c>
      <c r="Z40" s="158" t="str">
        <f t="shared" si="2"/>
        <v>tad</v>
      </c>
      <c r="AA40" s="159" t="str">
        <f t="shared" si="2"/>
        <v>tad</v>
      </c>
      <c r="AC40" s="3"/>
      <c r="AG40" s="8"/>
    </row>
    <row r="41" spans="1:42" x14ac:dyDescent="0.2">
      <c r="A41" s="187">
        <v>24</v>
      </c>
      <c r="B41" s="199" t="s">
        <v>105</v>
      </c>
      <c r="C41" s="81" t="s">
        <v>105</v>
      </c>
      <c r="D41" s="81" t="s">
        <v>105</v>
      </c>
      <c r="E41" s="81" t="s">
        <v>105</v>
      </c>
      <c r="F41" s="81" t="s">
        <v>105</v>
      </c>
      <c r="G41" s="81" t="s">
        <v>105</v>
      </c>
      <c r="H41" s="81" t="s">
        <v>105</v>
      </c>
      <c r="I41" s="81" t="s">
        <v>105</v>
      </c>
      <c r="J41" s="81" t="s">
        <v>105</v>
      </c>
      <c r="K41" s="81" t="s">
        <v>105</v>
      </c>
      <c r="L41" s="81" t="s">
        <v>105</v>
      </c>
      <c r="M41" s="82" t="s">
        <v>105</v>
      </c>
      <c r="O41" s="133">
        <v>25</v>
      </c>
      <c r="P41" s="164" t="str">
        <f t="shared" si="3"/>
        <v>tad</v>
      </c>
      <c r="Q41" s="165" t="str">
        <f t="shared" si="2"/>
        <v>tad</v>
      </c>
      <c r="R41" s="165" t="str">
        <f t="shared" si="2"/>
        <v>tad</v>
      </c>
      <c r="S41" s="165" t="str">
        <f t="shared" si="2"/>
        <v>tad</v>
      </c>
      <c r="T41" s="165" t="str">
        <f t="shared" si="2"/>
        <v>tad</v>
      </c>
      <c r="U41" s="165" t="str">
        <f t="shared" si="2"/>
        <v>tad</v>
      </c>
      <c r="V41" s="165" t="str">
        <f t="shared" si="2"/>
        <v>tad</v>
      </c>
      <c r="W41" s="165" t="str">
        <f t="shared" si="2"/>
        <v>tad</v>
      </c>
      <c r="X41" s="165" t="str">
        <f t="shared" si="2"/>
        <v>tad</v>
      </c>
      <c r="Y41" s="165" t="str">
        <f t="shared" si="2"/>
        <v>tad</v>
      </c>
      <c r="Z41" s="165" t="str">
        <f t="shared" si="2"/>
        <v>tad</v>
      </c>
      <c r="AA41" s="166" t="str">
        <f t="shared" si="2"/>
        <v>tad</v>
      </c>
      <c r="AC41" s="3"/>
      <c r="AG41" s="8"/>
    </row>
    <row r="42" spans="1:42" x14ac:dyDescent="0.2">
      <c r="A42" s="187">
        <v>25</v>
      </c>
      <c r="B42" s="200" t="s">
        <v>105</v>
      </c>
      <c r="C42" s="88" t="s">
        <v>105</v>
      </c>
      <c r="D42" s="88" t="s">
        <v>105</v>
      </c>
      <c r="E42" s="88" t="s">
        <v>105</v>
      </c>
      <c r="F42" s="88" t="s">
        <v>105</v>
      </c>
      <c r="G42" s="88" t="s">
        <v>105</v>
      </c>
      <c r="H42" s="88" t="s">
        <v>105</v>
      </c>
      <c r="I42" s="88" t="s">
        <v>105</v>
      </c>
      <c r="J42" s="88" t="s">
        <v>105</v>
      </c>
      <c r="K42" s="88" t="s">
        <v>105</v>
      </c>
      <c r="L42" s="88" t="s">
        <v>105</v>
      </c>
      <c r="M42" s="201" t="s">
        <v>105</v>
      </c>
      <c r="O42" s="134">
        <v>26</v>
      </c>
      <c r="P42" s="160" t="str">
        <f t="shared" si="3"/>
        <v>tad</v>
      </c>
      <c r="Q42" s="161" t="str">
        <f t="shared" si="2"/>
        <v>tad</v>
      </c>
      <c r="R42" s="161" t="str">
        <f t="shared" si="2"/>
        <v>tad</v>
      </c>
      <c r="S42" s="161" t="str">
        <f t="shared" si="2"/>
        <v>tad</v>
      </c>
      <c r="T42" s="161" t="str">
        <f t="shared" si="2"/>
        <v>tad</v>
      </c>
      <c r="U42" s="161" t="str">
        <f t="shared" si="2"/>
        <v>tad</v>
      </c>
      <c r="V42" s="161" t="str">
        <f t="shared" si="2"/>
        <v>tad</v>
      </c>
      <c r="W42" s="161" t="str">
        <f t="shared" si="2"/>
        <v>tad</v>
      </c>
      <c r="X42" s="161" t="str">
        <f t="shared" si="2"/>
        <v>tad</v>
      </c>
      <c r="Y42" s="161" t="str">
        <f t="shared" si="2"/>
        <v>tad</v>
      </c>
      <c r="Z42" s="161" t="str">
        <f t="shared" si="2"/>
        <v>tad</v>
      </c>
      <c r="AA42" s="162" t="str">
        <f t="shared" si="2"/>
        <v>tad</v>
      </c>
      <c r="AC42" s="3"/>
      <c r="AG42" s="8"/>
    </row>
    <row r="43" spans="1:42" x14ac:dyDescent="0.2">
      <c r="A43" s="188">
        <v>26</v>
      </c>
      <c r="B43" s="202" t="s">
        <v>105</v>
      </c>
      <c r="C43" s="83" t="s">
        <v>105</v>
      </c>
      <c r="D43" s="83" t="s">
        <v>105</v>
      </c>
      <c r="E43" s="83" t="s">
        <v>105</v>
      </c>
      <c r="F43" s="83" t="s">
        <v>105</v>
      </c>
      <c r="G43" s="83" t="s">
        <v>105</v>
      </c>
      <c r="H43" s="83" t="s">
        <v>105</v>
      </c>
      <c r="I43" s="83" t="s">
        <v>105</v>
      </c>
      <c r="J43" s="83" t="s">
        <v>105</v>
      </c>
      <c r="K43" s="83" t="s">
        <v>105</v>
      </c>
      <c r="L43" s="83" t="s">
        <v>105</v>
      </c>
      <c r="M43" s="84" t="s">
        <v>105</v>
      </c>
      <c r="O43" s="133">
        <v>27</v>
      </c>
      <c r="P43" s="157" t="str">
        <f t="shared" si="3"/>
        <v>tad</v>
      </c>
      <c r="Q43" s="158" t="str">
        <f t="shared" si="2"/>
        <v>tad</v>
      </c>
      <c r="R43" s="158" t="str">
        <f t="shared" si="2"/>
        <v>tad</v>
      </c>
      <c r="S43" s="158" t="str">
        <f t="shared" si="2"/>
        <v>tad</v>
      </c>
      <c r="T43" s="158" t="str">
        <f t="shared" si="2"/>
        <v>tad</v>
      </c>
      <c r="U43" s="158" t="str">
        <f t="shared" si="2"/>
        <v>tad</v>
      </c>
      <c r="V43" s="158" t="str">
        <f t="shared" si="2"/>
        <v>tad</v>
      </c>
      <c r="W43" s="158" t="str">
        <f t="shared" si="2"/>
        <v>tad</v>
      </c>
      <c r="X43" s="158" t="str">
        <f t="shared" si="2"/>
        <v>tad</v>
      </c>
      <c r="Y43" s="158" t="str">
        <f t="shared" si="2"/>
        <v>tad</v>
      </c>
      <c r="Z43" s="158" t="str">
        <f t="shared" si="2"/>
        <v>tad</v>
      </c>
      <c r="AA43" s="159" t="str">
        <f t="shared" si="2"/>
        <v>tad</v>
      </c>
      <c r="AC43" s="3"/>
      <c r="AG43" s="8"/>
    </row>
    <row r="44" spans="1:42" x14ac:dyDescent="0.2">
      <c r="A44" s="187">
        <v>27</v>
      </c>
      <c r="B44" s="199" t="s">
        <v>105</v>
      </c>
      <c r="C44" s="81" t="s">
        <v>105</v>
      </c>
      <c r="D44" s="81" t="s">
        <v>105</v>
      </c>
      <c r="E44" s="81" t="s">
        <v>105</v>
      </c>
      <c r="F44" s="81" t="s">
        <v>105</v>
      </c>
      <c r="G44" s="81" t="s">
        <v>105</v>
      </c>
      <c r="H44" s="81" t="s">
        <v>105</v>
      </c>
      <c r="I44" s="81" t="s">
        <v>105</v>
      </c>
      <c r="J44" s="81" t="s">
        <v>105</v>
      </c>
      <c r="K44" s="81" t="s">
        <v>105</v>
      </c>
      <c r="L44" s="81" t="s">
        <v>105</v>
      </c>
      <c r="M44" s="82" t="s">
        <v>105</v>
      </c>
      <c r="O44" s="133">
        <v>28</v>
      </c>
      <c r="P44" s="157" t="str">
        <f t="shared" si="3"/>
        <v>tad</v>
      </c>
      <c r="Q44" s="158" t="str">
        <f t="shared" si="2"/>
        <v>tad</v>
      </c>
      <c r="R44" s="158" t="str">
        <f t="shared" si="2"/>
        <v>tad</v>
      </c>
      <c r="S44" s="158" t="str">
        <f t="shared" si="2"/>
        <v>tad</v>
      </c>
      <c r="T44" s="158" t="str">
        <f t="shared" si="2"/>
        <v>tad</v>
      </c>
      <c r="U44" s="158" t="str">
        <f t="shared" si="2"/>
        <v>tad</v>
      </c>
      <c r="V44" s="158" t="str">
        <f t="shared" si="2"/>
        <v>tad</v>
      </c>
      <c r="W44" s="158" t="str">
        <f t="shared" si="2"/>
        <v>tad</v>
      </c>
      <c r="X44" s="158" t="str">
        <f t="shared" si="2"/>
        <v>tad</v>
      </c>
      <c r="Y44" s="158" t="str">
        <f t="shared" si="2"/>
        <v>tad</v>
      </c>
      <c r="Z44" s="158" t="str">
        <f t="shared" si="2"/>
        <v>tad</v>
      </c>
      <c r="AA44" s="159" t="str">
        <f t="shared" si="2"/>
        <v>tad</v>
      </c>
      <c r="AC44" s="3"/>
      <c r="AG44" s="8"/>
    </row>
    <row r="45" spans="1:42" x14ac:dyDescent="0.2">
      <c r="A45" s="187">
        <v>28</v>
      </c>
      <c r="B45" s="199" t="s">
        <v>105</v>
      </c>
      <c r="C45" s="81" t="s">
        <v>105</v>
      </c>
      <c r="D45" s="81" t="s">
        <v>105</v>
      </c>
      <c r="E45" s="81" t="s">
        <v>105</v>
      </c>
      <c r="F45" s="81" t="s">
        <v>105</v>
      </c>
      <c r="G45" s="81" t="s">
        <v>105</v>
      </c>
      <c r="H45" s="81" t="s">
        <v>105</v>
      </c>
      <c r="I45" s="81" t="s">
        <v>105</v>
      </c>
      <c r="J45" s="81" t="s">
        <v>105</v>
      </c>
      <c r="K45" s="81" t="s">
        <v>105</v>
      </c>
      <c r="L45" s="81" t="s">
        <v>105</v>
      </c>
      <c r="M45" s="82" t="s">
        <v>105</v>
      </c>
      <c r="O45" s="133">
        <v>29</v>
      </c>
      <c r="P45" s="157" t="str">
        <f t="shared" si="3"/>
        <v>tad</v>
      </c>
      <c r="Q45" s="158" t="str">
        <f t="shared" si="2"/>
        <v>tad</v>
      </c>
      <c r="R45" s="158" t="str">
        <f t="shared" si="2"/>
        <v>tad</v>
      </c>
      <c r="S45" s="158" t="str">
        <f t="shared" si="2"/>
        <v>tad</v>
      </c>
      <c r="T45" s="158" t="str">
        <f t="shared" si="2"/>
        <v>tad</v>
      </c>
      <c r="U45" s="158" t="str">
        <f t="shared" si="2"/>
        <v>tad</v>
      </c>
      <c r="V45" s="158" t="str">
        <f t="shared" si="2"/>
        <v>tad</v>
      </c>
      <c r="W45" s="158" t="str">
        <f t="shared" si="2"/>
        <v>tad</v>
      </c>
      <c r="X45" s="158" t="str">
        <f t="shared" si="2"/>
        <v>tad</v>
      </c>
      <c r="Y45" s="158" t="str">
        <f t="shared" si="2"/>
        <v>tad</v>
      </c>
      <c r="Z45" s="158" t="str">
        <f t="shared" si="2"/>
        <v>tad</v>
      </c>
      <c r="AA45" s="159" t="str">
        <f t="shared" si="2"/>
        <v>tad</v>
      </c>
      <c r="AC45" s="3"/>
      <c r="AG45" s="2"/>
    </row>
    <row r="46" spans="1:42" x14ac:dyDescent="0.2">
      <c r="A46" s="187">
        <v>29</v>
      </c>
      <c r="B46" s="199" t="s">
        <v>105</v>
      </c>
      <c r="C46" s="81" t="s">
        <v>105</v>
      </c>
      <c r="D46" s="81" t="s">
        <v>105</v>
      </c>
      <c r="E46" s="81" t="s">
        <v>105</v>
      </c>
      <c r="F46" s="81" t="s">
        <v>105</v>
      </c>
      <c r="G46" s="81" t="s">
        <v>105</v>
      </c>
      <c r="H46" s="81" t="s">
        <v>105</v>
      </c>
      <c r="I46" s="81" t="s">
        <v>105</v>
      </c>
      <c r="J46" s="81" t="s">
        <v>105</v>
      </c>
      <c r="K46" s="81" t="s">
        <v>105</v>
      </c>
      <c r="L46" s="81" t="s">
        <v>105</v>
      </c>
      <c r="M46" s="82" t="s">
        <v>105</v>
      </c>
      <c r="O46" s="133">
        <v>30</v>
      </c>
      <c r="P46" s="157" t="str">
        <f t="shared" si="3"/>
        <v>tad</v>
      </c>
      <c r="Q46" s="163"/>
      <c r="R46" s="158" t="str">
        <f t="shared" si="2"/>
        <v>tad</v>
      </c>
      <c r="S46" s="158" t="str">
        <f t="shared" si="2"/>
        <v>tad</v>
      </c>
      <c r="T46" s="158" t="str">
        <f t="shared" si="2"/>
        <v>tad</v>
      </c>
      <c r="U46" s="158" t="str">
        <f t="shared" si="2"/>
        <v>tad</v>
      </c>
      <c r="V46" s="158" t="str">
        <f t="shared" si="2"/>
        <v>tad</v>
      </c>
      <c r="W46" s="158" t="str">
        <f t="shared" si="2"/>
        <v>tad</v>
      </c>
      <c r="X46" s="158" t="str">
        <f t="shared" si="2"/>
        <v>tad</v>
      </c>
      <c r="Y46" s="158" t="str">
        <f t="shared" si="2"/>
        <v>tad</v>
      </c>
      <c r="Z46" s="158" t="str">
        <f t="shared" si="2"/>
        <v>tad</v>
      </c>
      <c r="AA46" s="159" t="str">
        <f t="shared" si="2"/>
        <v>tad</v>
      </c>
      <c r="AC46" s="3"/>
      <c r="AG46" s="2"/>
    </row>
    <row r="47" spans="1:42" x14ac:dyDescent="0.2">
      <c r="A47" s="187">
        <v>30</v>
      </c>
      <c r="B47" s="199" t="s">
        <v>105</v>
      </c>
      <c r="C47" s="85"/>
      <c r="D47" s="81" t="s">
        <v>105</v>
      </c>
      <c r="E47" s="81" t="s">
        <v>105</v>
      </c>
      <c r="F47" s="81" t="s">
        <v>105</v>
      </c>
      <c r="G47" s="81" t="s">
        <v>105</v>
      </c>
      <c r="H47" s="81" t="s">
        <v>105</v>
      </c>
      <c r="I47" s="81" t="s">
        <v>105</v>
      </c>
      <c r="J47" s="81" t="s">
        <v>105</v>
      </c>
      <c r="K47" s="81" t="s">
        <v>105</v>
      </c>
      <c r="L47" s="81" t="s">
        <v>105</v>
      </c>
      <c r="M47" s="82" t="s">
        <v>105</v>
      </c>
      <c r="O47" s="133">
        <v>31</v>
      </c>
      <c r="P47" s="157" t="str">
        <f t="shared" si="3"/>
        <v>tad</v>
      </c>
      <c r="Q47" s="163"/>
      <c r="R47" s="158" t="str">
        <f t="shared" si="2"/>
        <v>tad</v>
      </c>
      <c r="S47" s="163"/>
      <c r="T47" s="158" t="str">
        <f t="shared" si="2"/>
        <v>tad</v>
      </c>
      <c r="U47" s="163"/>
      <c r="V47" s="158" t="str">
        <f t="shared" si="2"/>
        <v>tad</v>
      </c>
      <c r="W47" s="158" t="str">
        <f t="shared" si="2"/>
        <v>tad</v>
      </c>
      <c r="X47" s="163"/>
      <c r="Y47" s="158" t="str">
        <f t="shared" si="2"/>
        <v>tad</v>
      </c>
      <c r="Z47" s="163"/>
      <c r="AA47" s="159" t="str">
        <f t="shared" si="2"/>
        <v>tad</v>
      </c>
      <c r="AC47" s="3"/>
      <c r="AE47" s="1" t="s">
        <v>0</v>
      </c>
      <c r="AF47" s="1" t="s">
        <v>1</v>
      </c>
      <c r="AG47" s="1" t="s">
        <v>2</v>
      </c>
      <c r="AH47" s="1" t="s">
        <v>3</v>
      </c>
      <c r="AI47" s="1" t="s">
        <v>4</v>
      </c>
      <c r="AJ47" s="1" t="s">
        <v>5</v>
      </c>
      <c r="AK47" s="1" t="s">
        <v>6</v>
      </c>
      <c r="AL47" s="1" t="s">
        <v>7</v>
      </c>
      <c r="AM47" s="1" t="s">
        <v>8</v>
      </c>
      <c r="AN47" s="1" t="s">
        <v>9</v>
      </c>
      <c r="AO47" s="1" t="s">
        <v>10</v>
      </c>
      <c r="AP47" s="1" t="s">
        <v>11</v>
      </c>
    </row>
    <row r="48" spans="1:42" x14ac:dyDescent="0.2">
      <c r="A48" s="187">
        <v>31</v>
      </c>
      <c r="B48" s="199" t="s">
        <v>105</v>
      </c>
      <c r="C48" s="85"/>
      <c r="D48" s="81" t="s">
        <v>105</v>
      </c>
      <c r="E48" s="85"/>
      <c r="F48" s="81" t="s">
        <v>105</v>
      </c>
      <c r="G48" s="85"/>
      <c r="H48" s="81" t="s">
        <v>105</v>
      </c>
      <c r="I48" s="81" t="s">
        <v>105</v>
      </c>
      <c r="J48" s="85"/>
      <c r="K48" s="81" t="s">
        <v>105</v>
      </c>
      <c r="L48" s="85"/>
      <c r="M48" s="82" t="s">
        <v>105</v>
      </c>
      <c r="O48" s="135"/>
      <c r="P48" s="111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7"/>
      <c r="AC48" s="3"/>
    </row>
    <row r="49" spans="1:42" x14ac:dyDescent="0.2">
      <c r="A49" s="189"/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1"/>
      <c r="O49" s="136" t="s">
        <v>15</v>
      </c>
      <c r="P49" s="210" t="str">
        <f>IF(P53&gt;$AK$63,"tad",IF(P55&gt;$AK$63,"tad",MAX(P17:P47)))</f>
        <v>tad</v>
      </c>
      <c r="Q49" s="210" t="str">
        <f t="shared" ref="Q49:AA49" si="4">IF(Q53&gt;$AK$63,"tad",IF(Q55&gt;$AK$63,"tad",MAX(Q17:Q47)))</f>
        <v>tad</v>
      </c>
      <c r="R49" s="210" t="str">
        <f t="shared" si="4"/>
        <v>tad</v>
      </c>
      <c r="S49" s="210" t="str">
        <f t="shared" si="4"/>
        <v>tad</v>
      </c>
      <c r="T49" s="210" t="str">
        <f t="shared" si="4"/>
        <v>tad</v>
      </c>
      <c r="U49" s="210" t="str">
        <f t="shared" si="4"/>
        <v>tad</v>
      </c>
      <c r="V49" s="210" t="str">
        <f t="shared" si="4"/>
        <v>tad</v>
      </c>
      <c r="W49" s="210" t="str">
        <f t="shared" si="4"/>
        <v>tad</v>
      </c>
      <c r="X49" s="210" t="str">
        <f t="shared" si="4"/>
        <v>tad</v>
      </c>
      <c r="Y49" s="210" t="str">
        <f t="shared" si="4"/>
        <v>tad</v>
      </c>
      <c r="Z49" s="210" t="str">
        <f t="shared" si="4"/>
        <v>tad</v>
      </c>
      <c r="AA49" s="216" t="str">
        <f t="shared" si="4"/>
        <v>tad</v>
      </c>
      <c r="AC49" s="9">
        <f>MAX(P17:AA47)</f>
        <v>0</v>
      </c>
      <c r="AE49">
        <v>31</v>
      </c>
      <c r="AF49">
        <v>29</v>
      </c>
      <c r="AG49">
        <v>31</v>
      </c>
      <c r="AH49">
        <v>30</v>
      </c>
      <c r="AI49">
        <v>31</v>
      </c>
      <c r="AJ49">
        <v>30</v>
      </c>
      <c r="AK49">
        <v>31</v>
      </c>
      <c r="AL49">
        <v>31</v>
      </c>
      <c r="AM49">
        <v>30</v>
      </c>
      <c r="AN49">
        <v>31</v>
      </c>
      <c r="AO49">
        <v>30</v>
      </c>
      <c r="AP49">
        <v>31</v>
      </c>
    </row>
    <row r="50" spans="1:42" x14ac:dyDescent="0.2">
      <c r="A50" s="167"/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O50" s="135" t="s">
        <v>36</v>
      </c>
      <c r="P50" s="211" t="str">
        <f>IF(P53&gt;$AK$63,"tad",IF(P55&gt;$AK$63,"tad",AVERAGE(P17:P47)))</f>
        <v>tad</v>
      </c>
      <c r="Q50" s="211" t="str">
        <f t="shared" ref="Q50:AA50" si="5">IF(Q53&gt;$AK$63,"tad",IF(Q55&gt;$AK$63,"tad",AVERAGE(Q17:Q47)))</f>
        <v>tad</v>
      </c>
      <c r="R50" s="211" t="str">
        <f t="shared" si="5"/>
        <v>tad</v>
      </c>
      <c r="S50" s="211" t="str">
        <f t="shared" si="5"/>
        <v>tad</v>
      </c>
      <c r="T50" s="211" t="str">
        <f t="shared" si="5"/>
        <v>tad</v>
      </c>
      <c r="U50" s="211" t="str">
        <f t="shared" si="5"/>
        <v>tad</v>
      </c>
      <c r="V50" s="211" t="str">
        <f t="shared" si="5"/>
        <v>tad</v>
      </c>
      <c r="W50" s="211" t="str">
        <f t="shared" si="5"/>
        <v>tad</v>
      </c>
      <c r="X50" s="211" t="str">
        <f t="shared" si="5"/>
        <v>tad</v>
      </c>
      <c r="Y50" s="211" t="str">
        <f t="shared" si="5"/>
        <v>tad</v>
      </c>
      <c r="Z50" s="211" t="str">
        <f t="shared" si="5"/>
        <v>tad</v>
      </c>
      <c r="AA50" s="217" t="str">
        <f t="shared" si="5"/>
        <v>tad</v>
      </c>
      <c r="AC50" s="3"/>
      <c r="AD50" s="23" t="s">
        <v>32</v>
      </c>
      <c r="AE50">
        <v>15</v>
      </c>
      <c r="AF50">
        <v>15</v>
      </c>
      <c r="AG50">
        <v>15</v>
      </c>
      <c r="AH50">
        <v>15</v>
      </c>
      <c r="AI50">
        <v>15</v>
      </c>
      <c r="AJ50">
        <v>15</v>
      </c>
      <c r="AK50">
        <v>15</v>
      </c>
      <c r="AL50">
        <v>15</v>
      </c>
      <c r="AM50">
        <v>15</v>
      </c>
      <c r="AN50">
        <v>15</v>
      </c>
      <c r="AO50">
        <v>15</v>
      </c>
      <c r="AP50">
        <v>15</v>
      </c>
    </row>
    <row r="51" spans="1:42" x14ac:dyDescent="0.2">
      <c r="A51" s="167"/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O51" s="137" t="s">
        <v>14</v>
      </c>
      <c r="P51" s="212" t="str">
        <f>IF(P53&gt;$AK$63,"tad",IF(P55&gt;$AK$63,"tad",MIN(P17:P47)))</f>
        <v>tad</v>
      </c>
      <c r="Q51" s="212" t="str">
        <f t="shared" ref="Q51:AA51" si="6">IF(Q53&gt;$AK$63,"tad",IF(Q55&gt;$AK$63,"tad",MIN(Q17:Q47)))</f>
        <v>tad</v>
      </c>
      <c r="R51" s="212" t="str">
        <f t="shared" si="6"/>
        <v>tad</v>
      </c>
      <c r="S51" s="212" t="str">
        <f t="shared" si="6"/>
        <v>tad</v>
      </c>
      <c r="T51" s="212" t="str">
        <f t="shared" si="6"/>
        <v>tad</v>
      </c>
      <c r="U51" s="212" t="str">
        <f t="shared" si="6"/>
        <v>tad</v>
      </c>
      <c r="V51" s="212" t="str">
        <f t="shared" si="6"/>
        <v>tad</v>
      </c>
      <c r="W51" s="212" t="str">
        <f t="shared" si="6"/>
        <v>tad</v>
      </c>
      <c r="X51" s="212" t="str">
        <f t="shared" si="6"/>
        <v>tad</v>
      </c>
      <c r="Y51" s="212" t="str">
        <f t="shared" si="6"/>
        <v>tad</v>
      </c>
      <c r="Z51" s="212" t="str">
        <f t="shared" si="6"/>
        <v>tad</v>
      </c>
      <c r="AA51" s="218" t="str">
        <f t="shared" si="6"/>
        <v>tad</v>
      </c>
      <c r="AC51" s="3"/>
      <c r="AD51" s="2" t="s">
        <v>16</v>
      </c>
      <c r="AE51" s="2">
        <f>COUNT(P17:P31)</f>
        <v>0</v>
      </c>
      <c r="AF51" s="2">
        <f t="shared" ref="AF51:AP51" si="7">COUNT(Q17:Q31)</f>
        <v>0</v>
      </c>
      <c r="AG51" s="2">
        <f t="shared" si="7"/>
        <v>0</v>
      </c>
      <c r="AH51" s="2">
        <f t="shared" si="7"/>
        <v>0</v>
      </c>
      <c r="AI51" s="2">
        <f t="shared" si="7"/>
        <v>0</v>
      </c>
      <c r="AJ51" s="2">
        <f t="shared" si="7"/>
        <v>0</v>
      </c>
      <c r="AK51" s="2">
        <f t="shared" si="7"/>
        <v>0</v>
      </c>
      <c r="AL51" s="2">
        <f t="shared" si="7"/>
        <v>0</v>
      </c>
      <c r="AM51" s="2">
        <f t="shared" si="7"/>
        <v>0</v>
      </c>
      <c r="AN51" s="2">
        <f t="shared" si="7"/>
        <v>0</v>
      </c>
      <c r="AO51" s="2">
        <f t="shared" si="7"/>
        <v>0</v>
      </c>
      <c r="AP51" s="2">
        <f t="shared" si="7"/>
        <v>0</v>
      </c>
    </row>
    <row r="52" spans="1:42" x14ac:dyDescent="0.2">
      <c r="A52" s="167"/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O52" s="135" t="s">
        <v>35</v>
      </c>
      <c r="P52" s="213" t="str">
        <f>IF(P53&gt;$AK$63,"tad",AVERAGE(P17:P31))</f>
        <v>tad</v>
      </c>
      <c r="Q52" s="213" t="str">
        <f t="shared" ref="Q52:AA52" si="8">IF(Q53&gt;$AK$63,"tad",AVERAGE(Q17:Q31))</f>
        <v>tad</v>
      </c>
      <c r="R52" s="213" t="str">
        <f t="shared" si="8"/>
        <v>tad</v>
      </c>
      <c r="S52" s="213" t="str">
        <f t="shared" si="8"/>
        <v>tad</v>
      </c>
      <c r="T52" s="213" t="str">
        <f t="shared" si="8"/>
        <v>tad</v>
      </c>
      <c r="U52" s="213" t="str">
        <f t="shared" si="8"/>
        <v>tad</v>
      </c>
      <c r="V52" s="213" t="str">
        <f t="shared" si="8"/>
        <v>tad</v>
      </c>
      <c r="W52" s="213" t="str">
        <f t="shared" si="8"/>
        <v>tad</v>
      </c>
      <c r="X52" s="213" t="str">
        <f t="shared" si="8"/>
        <v>tad</v>
      </c>
      <c r="Y52" s="213" t="str">
        <f t="shared" si="8"/>
        <v>tad</v>
      </c>
      <c r="Z52" s="213" t="str">
        <f t="shared" si="8"/>
        <v>tad</v>
      </c>
      <c r="AA52" s="219" t="str">
        <f t="shared" si="8"/>
        <v>tad</v>
      </c>
      <c r="AC52" s="209">
        <f>COUNT(P52:AA52)</f>
        <v>0</v>
      </c>
      <c r="AD52" t="s">
        <v>17</v>
      </c>
      <c r="AE52">
        <f>AE50-AE51</f>
        <v>15</v>
      </c>
      <c r="AF52">
        <f t="shared" ref="AF52:AP52" si="9">AF50-AF51</f>
        <v>15</v>
      </c>
      <c r="AG52">
        <f t="shared" si="9"/>
        <v>15</v>
      </c>
      <c r="AH52">
        <f t="shared" si="9"/>
        <v>15</v>
      </c>
      <c r="AI52">
        <f t="shared" si="9"/>
        <v>15</v>
      </c>
      <c r="AJ52">
        <f t="shared" si="9"/>
        <v>15</v>
      </c>
      <c r="AK52">
        <f t="shared" si="9"/>
        <v>15</v>
      </c>
      <c r="AL52">
        <f t="shared" si="9"/>
        <v>15</v>
      </c>
      <c r="AM52">
        <f t="shared" si="9"/>
        <v>15</v>
      </c>
      <c r="AN52">
        <f t="shared" si="9"/>
        <v>15</v>
      </c>
      <c r="AO52">
        <f t="shared" si="9"/>
        <v>15</v>
      </c>
      <c r="AP52">
        <f t="shared" si="9"/>
        <v>15</v>
      </c>
    </row>
    <row r="53" spans="1:42" x14ac:dyDescent="0.2">
      <c r="A53" s="167"/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O53" s="137" t="s">
        <v>29</v>
      </c>
      <c r="P53" s="214">
        <f>IF(AE52&gt;0,AE52,0)</f>
        <v>15</v>
      </c>
      <c r="Q53" s="214">
        <f t="shared" ref="Q53:AA53" si="10">IF(AF52&gt;0,AF52,0)</f>
        <v>15</v>
      </c>
      <c r="R53" s="214">
        <f t="shared" si="10"/>
        <v>15</v>
      </c>
      <c r="S53" s="214">
        <f t="shared" si="10"/>
        <v>15</v>
      </c>
      <c r="T53" s="214">
        <f t="shared" si="10"/>
        <v>15</v>
      </c>
      <c r="U53" s="214">
        <f t="shared" si="10"/>
        <v>15</v>
      </c>
      <c r="V53" s="214">
        <f t="shared" si="10"/>
        <v>15</v>
      </c>
      <c r="W53" s="214">
        <f t="shared" si="10"/>
        <v>15</v>
      </c>
      <c r="X53" s="214">
        <f t="shared" si="10"/>
        <v>15</v>
      </c>
      <c r="Y53" s="214">
        <f t="shared" si="10"/>
        <v>15</v>
      </c>
      <c r="Z53" s="214">
        <f t="shared" si="10"/>
        <v>15</v>
      </c>
      <c r="AA53" s="220">
        <f t="shared" si="10"/>
        <v>15</v>
      </c>
      <c r="AC53" s="209"/>
      <c r="AD53" s="23" t="s">
        <v>33</v>
      </c>
      <c r="AE53">
        <v>16</v>
      </c>
      <c r="AF53">
        <v>14</v>
      </c>
      <c r="AG53">
        <v>16</v>
      </c>
      <c r="AH53">
        <v>15</v>
      </c>
      <c r="AI53">
        <v>16</v>
      </c>
      <c r="AJ53">
        <v>15</v>
      </c>
      <c r="AK53">
        <v>16</v>
      </c>
      <c r="AL53">
        <v>16</v>
      </c>
      <c r="AM53">
        <v>15</v>
      </c>
      <c r="AN53">
        <v>16</v>
      </c>
      <c r="AO53">
        <v>15</v>
      </c>
      <c r="AP53">
        <v>16</v>
      </c>
    </row>
    <row r="54" spans="1:42" x14ac:dyDescent="0.2">
      <c r="A54" s="167"/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O54" s="135" t="s">
        <v>38</v>
      </c>
      <c r="P54" s="213" t="str">
        <f>IF(P55&gt;$AK$63,"tad",AVERAGE(P32:P47))</f>
        <v>tad</v>
      </c>
      <c r="Q54" s="213" t="str">
        <f t="shared" ref="Q54:AA54" si="11">IF(Q55&gt;$AK$63,"tad",AVERAGE(Q32:Q47))</f>
        <v>tad</v>
      </c>
      <c r="R54" s="213" t="str">
        <f t="shared" si="11"/>
        <v>tad</v>
      </c>
      <c r="S54" s="213" t="str">
        <f t="shared" si="11"/>
        <v>tad</v>
      </c>
      <c r="T54" s="213" t="str">
        <f t="shared" si="11"/>
        <v>tad</v>
      </c>
      <c r="U54" s="213" t="str">
        <f t="shared" si="11"/>
        <v>tad</v>
      </c>
      <c r="V54" s="213" t="str">
        <f t="shared" si="11"/>
        <v>tad</v>
      </c>
      <c r="W54" s="213" t="str">
        <f t="shared" si="11"/>
        <v>tad</v>
      </c>
      <c r="X54" s="213" t="str">
        <f t="shared" si="11"/>
        <v>tad</v>
      </c>
      <c r="Y54" s="213" t="str">
        <f t="shared" si="11"/>
        <v>tad</v>
      </c>
      <c r="Z54" s="213" t="str">
        <f t="shared" si="11"/>
        <v>tad</v>
      </c>
      <c r="AA54" s="219" t="str">
        <f t="shared" si="11"/>
        <v>tad</v>
      </c>
      <c r="AC54" s="209">
        <f>COUNT(P54:AA54)</f>
        <v>0</v>
      </c>
      <c r="AD54" s="2" t="s">
        <v>16</v>
      </c>
      <c r="AE54" s="2">
        <f>COUNT(P32:P47)</f>
        <v>0</v>
      </c>
      <c r="AF54" s="2">
        <f t="shared" ref="AF54:AP54" si="12">COUNT(Q32:Q47)</f>
        <v>0</v>
      </c>
      <c r="AG54" s="2">
        <f t="shared" si="12"/>
        <v>0</v>
      </c>
      <c r="AH54" s="2">
        <f t="shared" si="12"/>
        <v>0</v>
      </c>
      <c r="AI54" s="2">
        <f t="shared" si="12"/>
        <v>0</v>
      </c>
      <c r="AJ54" s="2">
        <f t="shared" si="12"/>
        <v>0</v>
      </c>
      <c r="AK54" s="2">
        <f t="shared" si="12"/>
        <v>0</v>
      </c>
      <c r="AL54" s="2">
        <f t="shared" si="12"/>
        <v>0</v>
      </c>
      <c r="AM54" s="2">
        <f t="shared" si="12"/>
        <v>0</v>
      </c>
      <c r="AN54" s="2">
        <f t="shared" si="12"/>
        <v>0</v>
      </c>
      <c r="AO54" s="2">
        <f t="shared" si="12"/>
        <v>0</v>
      </c>
      <c r="AP54" s="2">
        <f t="shared" si="12"/>
        <v>0</v>
      </c>
    </row>
    <row r="55" spans="1:42" x14ac:dyDescent="0.2">
      <c r="A55" s="167"/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O55" s="138" t="s">
        <v>29</v>
      </c>
      <c r="P55" s="215">
        <f>IF(AE55&gt;0,AE55,0)</f>
        <v>16</v>
      </c>
      <c r="Q55" s="215">
        <f t="shared" ref="Q55:AA55" si="13">IF(AF55&gt;0,AF55,0)</f>
        <v>14</v>
      </c>
      <c r="R55" s="215">
        <f t="shared" si="13"/>
        <v>16</v>
      </c>
      <c r="S55" s="215">
        <f t="shared" si="13"/>
        <v>15</v>
      </c>
      <c r="T55" s="215">
        <f t="shared" si="13"/>
        <v>16</v>
      </c>
      <c r="U55" s="215">
        <f t="shared" si="13"/>
        <v>15</v>
      </c>
      <c r="V55" s="215">
        <f t="shared" si="13"/>
        <v>16</v>
      </c>
      <c r="W55" s="215">
        <f t="shared" si="13"/>
        <v>16</v>
      </c>
      <c r="X55" s="215">
        <f t="shared" si="13"/>
        <v>15</v>
      </c>
      <c r="Y55" s="215">
        <f t="shared" si="13"/>
        <v>16</v>
      </c>
      <c r="Z55" s="215">
        <f t="shared" si="13"/>
        <v>15</v>
      </c>
      <c r="AA55" s="221">
        <f t="shared" si="13"/>
        <v>16</v>
      </c>
      <c r="AC55" s="3"/>
      <c r="AD55" t="s">
        <v>17</v>
      </c>
      <c r="AE55">
        <f t="shared" ref="AE55:AP55" si="14">AE53-AE54</f>
        <v>16</v>
      </c>
      <c r="AF55">
        <f t="shared" si="14"/>
        <v>14</v>
      </c>
      <c r="AG55">
        <f t="shared" si="14"/>
        <v>16</v>
      </c>
      <c r="AH55">
        <f t="shared" si="14"/>
        <v>15</v>
      </c>
      <c r="AI55">
        <f t="shared" si="14"/>
        <v>16</v>
      </c>
      <c r="AJ55">
        <f t="shared" si="14"/>
        <v>15</v>
      </c>
      <c r="AK55">
        <f t="shared" si="14"/>
        <v>16</v>
      </c>
      <c r="AL55">
        <f t="shared" si="14"/>
        <v>16</v>
      </c>
      <c r="AM55">
        <f t="shared" si="14"/>
        <v>15</v>
      </c>
      <c r="AN55">
        <f t="shared" si="14"/>
        <v>16</v>
      </c>
      <c r="AO55">
        <f t="shared" si="14"/>
        <v>15</v>
      </c>
      <c r="AP55">
        <f t="shared" si="14"/>
        <v>16</v>
      </c>
    </row>
    <row r="56" spans="1:42" x14ac:dyDescent="0.2">
      <c r="A56" s="167"/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AC56" s="3"/>
    </row>
    <row r="57" spans="1:42" ht="15.75" x14ac:dyDescent="0.25">
      <c r="A57" s="167"/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AC57" s="3"/>
      <c r="AE57" s="19" t="s">
        <v>18</v>
      </c>
      <c r="AF57" s="79"/>
      <c r="AG57" s="80" t="str">
        <f>IF((AC52+AC54)&lt;24,"tad",AVERAGE(P50:AA50))</f>
        <v>tad</v>
      </c>
      <c r="AH57" s="11" t="s">
        <v>94</v>
      </c>
      <c r="AI57" s="5"/>
    </row>
    <row r="58" spans="1:42" x14ac:dyDescent="0.2">
      <c r="A58" s="167"/>
      <c r="B58" s="167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AC58" s="3"/>
      <c r="AE58" s="17"/>
      <c r="AF58" s="2"/>
      <c r="AG58" s="33" t="str">
        <f>IF(AG57="tad","tad",+AG57*366*24*3.6/$E$9)</f>
        <v>tad</v>
      </c>
      <c r="AH58" s="10" t="s">
        <v>82</v>
      </c>
    </row>
    <row r="59" spans="1:42" ht="14.25" x14ac:dyDescent="0.2">
      <c r="A59" s="167"/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AC59" s="3"/>
      <c r="AE59" s="17" t="s">
        <v>12</v>
      </c>
      <c r="AF59" s="2"/>
      <c r="AG59" s="78" t="str">
        <f>IF((AC52+AC54)&lt;24,"tad",MAX(P49:AA49))</f>
        <v>tad</v>
      </c>
      <c r="AH59" s="10" t="s">
        <v>94</v>
      </c>
    </row>
    <row r="60" spans="1:42" ht="14.25" x14ac:dyDescent="0.2">
      <c r="AC60" s="3"/>
      <c r="AE60" s="17" t="s">
        <v>14</v>
      </c>
      <c r="AF60" s="2"/>
      <c r="AG60" s="78" t="str">
        <f>IF((AC52+AC54)&lt;24,"tad",MIN(P51:AA51))</f>
        <v>tad</v>
      </c>
      <c r="AH60" s="10" t="s">
        <v>94</v>
      </c>
    </row>
    <row r="61" spans="1:42" x14ac:dyDescent="0.2">
      <c r="AC61" s="3"/>
      <c r="AE61" s="20" t="s">
        <v>13</v>
      </c>
      <c r="AF61" s="12"/>
      <c r="AG61" s="34">
        <f>SUM(P55:AA55)+SUM(P53:AA53)</f>
        <v>366</v>
      </c>
      <c r="AH61" s="16" t="s">
        <v>86</v>
      </c>
    </row>
    <row r="62" spans="1:42" x14ac:dyDescent="0.2">
      <c r="AC62" s="3"/>
    </row>
    <row r="63" spans="1:42" x14ac:dyDescent="0.2">
      <c r="AC63" s="3"/>
      <c r="AE63" t="s">
        <v>19</v>
      </c>
      <c r="AK63">
        <f>+Z2</f>
        <v>5</v>
      </c>
      <c r="AL63" t="s">
        <v>34</v>
      </c>
    </row>
    <row r="64" spans="1:42" x14ac:dyDescent="0.2">
      <c r="AC64" s="3"/>
    </row>
    <row r="65" spans="15:32" x14ac:dyDescent="0.2">
      <c r="AC65" s="3"/>
    </row>
    <row r="66" spans="15:32" x14ac:dyDescent="0.2">
      <c r="AC66" s="3"/>
      <c r="AD66" s="4">
        <f>DATE(P13,1,1)</f>
        <v>1</v>
      </c>
      <c r="AE66" t="str">
        <f t="shared" ref="AE66:AE96" si="15">IF(P17="tad","tad",P17)</f>
        <v>tad</v>
      </c>
      <c r="AF66">
        <f t="shared" ref="AF66:AF130" si="16">IF(COUNT(AD66:AE66)=2,0,-AC$49/500)</f>
        <v>0</v>
      </c>
    </row>
    <row r="67" spans="15:32" x14ac:dyDescent="0.2">
      <c r="AC67" s="3"/>
      <c r="AD67" s="4">
        <f t="shared" ref="AD67:AD131" si="17">AD66+1</f>
        <v>2</v>
      </c>
      <c r="AE67" t="str">
        <f t="shared" si="15"/>
        <v>tad</v>
      </c>
      <c r="AF67">
        <f t="shared" si="16"/>
        <v>0</v>
      </c>
    </row>
    <row r="68" spans="15:32" x14ac:dyDescent="0.2">
      <c r="AC68" s="3"/>
      <c r="AD68" s="4">
        <f t="shared" si="17"/>
        <v>3</v>
      </c>
      <c r="AE68" t="str">
        <f t="shared" si="15"/>
        <v>tad</v>
      </c>
      <c r="AF68">
        <f t="shared" si="16"/>
        <v>0</v>
      </c>
    </row>
    <row r="69" spans="15:32" x14ac:dyDescent="0.2">
      <c r="O69" t="s">
        <v>27</v>
      </c>
      <c r="AC69" s="3"/>
      <c r="AD69" s="4">
        <f t="shared" si="17"/>
        <v>4</v>
      </c>
      <c r="AE69" t="str">
        <f t="shared" si="15"/>
        <v>tad</v>
      </c>
      <c r="AF69">
        <f t="shared" si="16"/>
        <v>0</v>
      </c>
    </row>
    <row r="70" spans="15:32" x14ac:dyDescent="0.2">
      <c r="P70" t="s">
        <v>39</v>
      </c>
      <c r="Z70" s="14">
        <f>+Z2</f>
        <v>5</v>
      </c>
      <c r="AC70" s="3"/>
      <c r="AD70" s="4">
        <f t="shared" si="17"/>
        <v>5</v>
      </c>
      <c r="AE70" t="str">
        <f t="shared" si="15"/>
        <v>tad</v>
      </c>
      <c r="AF70">
        <f t="shared" si="16"/>
        <v>0</v>
      </c>
    </row>
    <row r="71" spans="15:32" x14ac:dyDescent="0.2">
      <c r="P71" t="s">
        <v>30</v>
      </c>
      <c r="AC71" s="3"/>
      <c r="AD71" s="4">
        <f t="shared" si="17"/>
        <v>6</v>
      </c>
      <c r="AE71" t="str">
        <f t="shared" si="15"/>
        <v>tad</v>
      </c>
      <c r="AF71">
        <f t="shared" si="16"/>
        <v>0</v>
      </c>
    </row>
    <row r="72" spans="15:32" x14ac:dyDescent="0.2">
      <c r="AC72" s="3"/>
      <c r="AD72" s="4">
        <f t="shared" si="17"/>
        <v>7</v>
      </c>
      <c r="AE72" t="str">
        <f t="shared" si="15"/>
        <v>tad</v>
      </c>
      <c r="AF72">
        <f t="shared" si="16"/>
        <v>0</v>
      </c>
    </row>
    <row r="73" spans="15:32" x14ac:dyDescent="0.2">
      <c r="AC73" s="3"/>
      <c r="AD73" s="4">
        <f t="shared" si="17"/>
        <v>8</v>
      </c>
      <c r="AE73" t="str">
        <f t="shared" si="15"/>
        <v>tad</v>
      </c>
      <c r="AF73">
        <f t="shared" si="16"/>
        <v>0</v>
      </c>
    </row>
    <row r="74" spans="15:32" x14ac:dyDescent="0.2">
      <c r="AC74" s="3"/>
      <c r="AD74" s="4">
        <f t="shared" si="17"/>
        <v>9</v>
      </c>
      <c r="AE74" t="str">
        <f t="shared" si="15"/>
        <v>tad</v>
      </c>
      <c r="AF74">
        <f t="shared" si="16"/>
        <v>0</v>
      </c>
    </row>
    <row r="75" spans="15:32" x14ac:dyDescent="0.2">
      <c r="AC75" s="3"/>
      <c r="AD75" s="4">
        <f t="shared" si="17"/>
        <v>10</v>
      </c>
      <c r="AE75" t="str">
        <f t="shared" si="15"/>
        <v>tad</v>
      </c>
      <c r="AF75">
        <f t="shared" si="16"/>
        <v>0</v>
      </c>
    </row>
    <row r="76" spans="15:32" x14ac:dyDescent="0.2">
      <c r="AC76" s="3"/>
      <c r="AD76" s="4">
        <f t="shared" si="17"/>
        <v>11</v>
      </c>
      <c r="AE76" t="str">
        <f t="shared" si="15"/>
        <v>tad</v>
      </c>
      <c r="AF76">
        <f t="shared" si="16"/>
        <v>0</v>
      </c>
    </row>
    <row r="77" spans="15:32" x14ac:dyDescent="0.2">
      <c r="AC77" s="3"/>
      <c r="AD77" s="4">
        <f t="shared" si="17"/>
        <v>12</v>
      </c>
      <c r="AE77" t="str">
        <f t="shared" si="15"/>
        <v>tad</v>
      </c>
      <c r="AF77">
        <f t="shared" si="16"/>
        <v>0</v>
      </c>
    </row>
    <row r="78" spans="15:32" x14ac:dyDescent="0.2">
      <c r="AC78" s="3"/>
      <c r="AD78" s="4">
        <f t="shared" si="17"/>
        <v>13</v>
      </c>
      <c r="AE78" t="str">
        <f t="shared" si="15"/>
        <v>tad</v>
      </c>
      <c r="AF78">
        <f t="shared" si="16"/>
        <v>0</v>
      </c>
    </row>
    <row r="79" spans="15:32" x14ac:dyDescent="0.2">
      <c r="AC79" s="3"/>
      <c r="AD79" s="4">
        <f t="shared" si="17"/>
        <v>14</v>
      </c>
      <c r="AE79" t="str">
        <f t="shared" si="15"/>
        <v>tad</v>
      </c>
      <c r="AF79">
        <f t="shared" si="16"/>
        <v>0</v>
      </c>
    </row>
    <row r="80" spans="15:32" x14ac:dyDescent="0.2">
      <c r="AC80" s="3"/>
      <c r="AD80" s="4">
        <f t="shared" si="17"/>
        <v>15</v>
      </c>
      <c r="AE80" t="str">
        <f t="shared" si="15"/>
        <v>tad</v>
      </c>
      <c r="AF80">
        <f t="shared" si="16"/>
        <v>0</v>
      </c>
    </row>
    <row r="81" spans="29:32" x14ac:dyDescent="0.2">
      <c r="AC81" s="3"/>
      <c r="AD81" s="4">
        <f t="shared" si="17"/>
        <v>16</v>
      </c>
      <c r="AE81" t="str">
        <f t="shared" si="15"/>
        <v>tad</v>
      </c>
      <c r="AF81">
        <f t="shared" si="16"/>
        <v>0</v>
      </c>
    </row>
    <row r="82" spans="29:32" x14ac:dyDescent="0.2">
      <c r="AC82" s="3"/>
      <c r="AD82" s="4">
        <f t="shared" si="17"/>
        <v>17</v>
      </c>
      <c r="AE82" t="str">
        <f t="shared" si="15"/>
        <v>tad</v>
      </c>
      <c r="AF82">
        <f t="shared" si="16"/>
        <v>0</v>
      </c>
    </row>
    <row r="83" spans="29:32" x14ac:dyDescent="0.2">
      <c r="AC83" s="3"/>
      <c r="AD83" s="4">
        <f t="shared" si="17"/>
        <v>18</v>
      </c>
      <c r="AE83" t="str">
        <f t="shared" si="15"/>
        <v>tad</v>
      </c>
      <c r="AF83">
        <f t="shared" si="16"/>
        <v>0</v>
      </c>
    </row>
    <row r="84" spans="29:32" x14ac:dyDescent="0.2">
      <c r="AC84" s="3"/>
      <c r="AD84" s="4">
        <f t="shared" si="17"/>
        <v>19</v>
      </c>
      <c r="AE84" t="str">
        <f t="shared" si="15"/>
        <v>tad</v>
      </c>
      <c r="AF84">
        <f t="shared" si="16"/>
        <v>0</v>
      </c>
    </row>
    <row r="85" spans="29:32" x14ac:dyDescent="0.2">
      <c r="AC85" s="3"/>
      <c r="AD85" s="4">
        <f t="shared" si="17"/>
        <v>20</v>
      </c>
      <c r="AE85" t="str">
        <f t="shared" si="15"/>
        <v>tad</v>
      </c>
      <c r="AF85">
        <f t="shared" si="16"/>
        <v>0</v>
      </c>
    </row>
    <row r="86" spans="29:32" x14ac:dyDescent="0.2">
      <c r="AC86" s="3"/>
      <c r="AD86" s="4">
        <f t="shared" si="17"/>
        <v>21</v>
      </c>
      <c r="AE86" t="str">
        <f t="shared" si="15"/>
        <v>tad</v>
      </c>
      <c r="AF86">
        <f t="shared" si="16"/>
        <v>0</v>
      </c>
    </row>
    <row r="87" spans="29:32" x14ac:dyDescent="0.2">
      <c r="AC87" s="3"/>
      <c r="AD87" s="4">
        <f t="shared" si="17"/>
        <v>22</v>
      </c>
      <c r="AE87" t="str">
        <f t="shared" si="15"/>
        <v>tad</v>
      </c>
      <c r="AF87">
        <f t="shared" si="16"/>
        <v>0</v>
      </c>
    </row>
    <row r="88" spans="29:32" x14ac:dyDescent="0.2">
      <c r="AC88" s="3"/>
      <c r="AD88" s="4">
        <f t="shared" si="17"/>
        <v>23</v>
      </c>
      <c r="AE88" t="str">
        <f t="shared" si="15"/>
        <v>tad</v>
      </c>
      <c r="AF88">
        <f t="shared" si="16"/>
        <v>0</v>
      </c>
    </row>
    <row r="89" spans="29:32" x14ac:dyDescent="0.2">
      <c r="AC89" s="3"/>
      <c r="AD89" s="4">
        <f t="shared" si="17"/>
        <v>24</v>
      </c>
      <c r="AE89" t="str">
        <f t="shared" si="15"/>
        <v>tad</v>
      </c>
      <c r="AF89">
        <f t="shared" si="16"/>
        <v>0</v>
      </c>
    </row>
    <row r="90" spans="29:32" x14ac:dyDescent="0.2">
      <c r="AC90" s="3"/>
      <c r="AD90" s="4">
        <f t="shared" si="17"/>
        <v>25</v>
      </c>
      <c r="AE90" t="str">
        <f t="shared" si="15"/>
        <v>tad</v>
      </c>
      <c r="AF90">
        <f t="shared" si="16"/>
        <v>0</v>
      </c>
    </row>
    <row r="91" spans="29:32" x14ac:dyDescent="0.2">
      <c r="AC91" s="3"/>
      <c r="AD91" s="4">
        <f t="shared" si="17"/>
        <v>26</v>
      </c>
      <c r="AE91" t="str">
        <f t="shared" si="15"/>
        <v>tad</v>
      </c>
      <c r="AF91">
        <f t="shared" si="16"/>
        <v>0</v>
      </c>
    </row>
    <row r="92" spans="29:32" x14ac:dyDescent="0.2">
      <c r="AC92" s="3"/>
      <c r="AD92" s="4">
        <f t="shared" si="17"/>
        <v>27</v>
      </c>
      <c r="AE92" t="str">
        <f t="shared" si="15"/>
        <v>tad</v>
      </c>
      <c r="AF92">
        <f t="shared" si="16"/>
        <v>0</v>
      </c>
    </row>
    <row r="93" spans="29:32" x14ac:dyDescent="0.2">
      <c r="AC93" s="3"/>
      <c r="AD93" s="4">
        <f t="shared" si="17"/>
        <v>28</v>
      </c>
      <c r="AE93" t="str">
        <f t="shared" si="15"/>
        <v>tad</v>
      </c>
      <c r="AF93">
        <f t="shared" si="16"/>
        <v>0</v>
      </c>
    </row>
    <row r="94" spans="29:32" x14ac:dyDescent="0.2">
      <c r="AC94" s="3"/>
      <c r="AD94" s="4">
        <f t="shared" si="17"/>
        <v>29</v>
      </c>
      <c r="AE94" t="str">
        <f t="shared" si="15"/>
        <v>tad</v>
      </c>
      <c r="AF94">
        <f t="shared" si="16"/>
        <v>0</v>
      </c>
    </row>
    <row r="95" spans="29:32" x14ac:dyDescent="0.2">
      <c r="AC95" s="3"/>
      <c r="AD95" s="4">
        <f t="shared" si="17"/>
        <v>30</v>
      </c>
      <c r="AE95" t="str">
        <f t="shared" si="15"/>
        <v>tad</v>
      </c>
      <c r="AF95">
        <f t="shared" si="16"/>
        <v>0</v>
      </c>
    </row>
    <row r="96" spans="29:32" x14ac:dyDescent="0.2">
      <c r="AC96" s="3"/>
      <c r="AD96" s="4">
        <f t="shared" si="17"/>
        <v>31</v>
      </c>
      <c r="AE96" t="str">
        <f t="shared" si="15"/>
        <v>tad</v>
      </c>
      <c r="AF96">
        <f t="shared" si="16"/>
        <v>0</v>
      </c>
    </row>
    <row r="97" spans="29:32" x14ac:dyDescent="0.2">
      <c r="AC97" s="3"/>
      <c r="AD97" s="4">
        <f t="shared" si="17"/>
        <v>32</v>
      </c>
      <c r="AE97" t="str">
        <f t="shared" ref="AE97:AE125" si="18">IF(Q17="tad","tad",Q17)</f>
        <v>tad</v>
      </c>
      <c r="AF97">
        <f t="shared" si="16"/>
        <v>0</v>
      </c>
    </row>
    <row r="98" spans="29:32" x14ac:dyDescent="0.2">
      <c r="AC98" s="3"/>
      <c r="AD98" s="4">
        <f t="shared" si="17"/>
        <v>33</v>
      </c>
      <c r="AE98" t="str">
        <f t="shared" si="18"/>
        <v>tad</v>
      </c>
      <c r="AF98">
        <f t="shared" si="16"/>
        <v>0</v>
      </c>
    </row>
    <row r="99" spans="29:32" x14ac:dyDescent="0.2">
      <c r="AC99" s="3"/>
      <c r="AD99" s="4">
        <f t="shared" si="17"/>
        <v>34</v>
      </c>
      <c r="AE99" t="str">
        <f t="shared" si="18"/>
        <v>tad</v>
      </c>
      <c r="AF99">
        <f t="shared" si="16"/>
        <v>0</v>
      </c>
    </row>
    <row r="100" spans="29:32" x14ac:dyDescent="0.2">
      <c r="AC100" s="3"/>
      <c r="AD100" s="4">
        <f t="shared" si="17"/>
        <v>35</v>
      </c>
      <c r="AE100" t="str">
        <f t="shared" si="18"/>
        <v>tad</v>
      </c>
      <c r="AF100">
        <f t="shared" si="16"/>
        <v>0</v>
      </c>
    </row>
    <row r="101" spans="29:32" x14ac:dyDescent="0.2">
      <c r="AC101" s="3"/>
      <c r="AD101" s="4">
        <f t="shared" si="17"/>
        <v>36</v>
      </c>
      <c r="AE101" t="str">
        <f t="shared" si="18"/>
        <v>tad</v>
      </c>
      <c r="AF101">
        <f t="shared" si="16"/>
        <v>0</v>
      </c>
    </row>
    <row r="102" spans="29:32" x14ac:dyDescent="0.2">
      <c r="AC102" s="3"/>
      <c r="AD102" s="4">
        <f t="shared" si="17"/>
        <v>37</v>
      </c>
      <c r="AE102" t="str">
        <f t="shared" si="18"/>
        <v>tad</v>
      </c>
      <c r="AF102">
        <f t="shared" si="16"/>
        <v>0</v>
      </c>
    </row>
    <row r="103" spans="29:32" x14ac:dyDescent="0.2">
      <c r="AC103" s="3"/>
      <c r="AD103" s="4">
        <f t="shared" si="17"/>
        <v>38</v>
      </c>
      <c r="AE103" t="str">
        <f t="shared" si="18"/>
        <v>tad</v>
      </c>
      <c r="AF103">
        <f t="shared" si="16"/>
        <v>0</v>
      </c>
    </row>
    <row r="104" spans="29:32" x14ac:dyDescent="0.2">
      <c r="AC104" s="3"/>
      <c r="AD104" s="4">
        <f t="shared" si="17"/>
        <v>39</v>
      </c>
      <c r="AE104" t="str">
        <f t="shared" si="18"/>
        <v>tad</v>
      </c>
      <c r="AF104">
        <f t="shared" si="16"/>
        <v>0</v>
      </c>
    </row>
    <row r="105" spans="29:32" x14ac:dyDescent="0.2">
      <c r="AC105" s="3"/>
      <c r="AD105" s="4">
        <f t="shared" si="17"/>
        <v>40</v>
      </c>
      <c r="AE105" t="str">
        <f t="shared" si="18"/>
        <v>tad</v>
      </c>
      <c r="AF105">
        <f t="shared" si="16"/>
        <v>0</v>
      </c>
    </row>
    <row r="106" spans="29:32" x14ac:dyDescent="0.2">
      <c r="AC106" s="3"/>
      <c r="AD106" s="4">
        <f t="shared" si="17"/>
        <v>41</v>
      </c>
      <c r="AE106" t="str">
        <f t="shared" si="18"/>
        <v>tad</v>
      </c>
      <c r="AF106">
        <f t="shared" si="16"/>
        <v>0</v>
      </c>
    </row>
    <row r="107" spans="29:32" x14ac:dyDescent="0.2">
      <c r="AC107" s="3"/>
      <c r="AD107" s="4">
        <f t="shared" si="17"/>
        <v>42</v>
      </c>
      <c r="AE107" t="str">
        <f t="shared" si="18"/>
        <v>tad</v>
      </c>
      <c r="AF107">
        <f t="shared" si="16"/>
        <v>0</v>
      </c>
    </row>
    <row r="108" spans="29:32" x14ac:dyDescent="0.2">
      <c r="AC108" s="3"/>
      <c r="AD108" s="4">
        <f t="shared" si="17"/>
        <v>43</v>
      </c>
      <c r="AE108" t="str">
        <f t="shared" si="18"/>
        <v>tad</v>
      </c>
      <c r="AF108">
        <f t="shared" si="16"/>
        <v>0</v>
      </c>
    </row>
    <row r="109" spans="29:32" x14ac:dyDescent="0.2">
      <c r="AC109" s="3"/>
      <c r="AD109" s="4">
        <f t="shared" si="17"/>
        <v>44</v>
      </c>
      <c r="AE109" t="str">
        <f t="shared" si="18"/>
        <v>tad</v>
      </c>
      <c r="AF109">
        <f t="shared" si="16"/>
        <v>0</v>
      </c>
    </row>
    <row r="110" spans="29:32" x14ac:dyDescent="0.2">
      <c r="AC110" s="3"/>
      <c r="AD110" s="4">
        <f t="shared" si="17"/>
        <v>45</v>
      </c>
      <c r="AE110" t="str">
        <f t="shared" si="18"/>
        <v>tad</v>
      </c>
      <c r="AF110">
        <f t="shared" si="16"/>
        <v>0</v>
      </c>
    </row>
    <row r="111" spans="29:32" x14ac:dyDescent="0.2">
      <c r="AC111" s="3"/>
      <c r="AD111" s="4">
        <f t="shared" si="17"/>
        <v>46</v>
      </c>
      <c r="AE111" t="str">
        <f t="shared" si="18"/>
        <v>tad</v>
      </c>
      <c r="AF111">
        <f t="shared" si="16"/>
        <v>0</v>
      </c>
    </row>
    <row r="112" spans="29:32" x14ac:dyDescent="0.2">
      <c r="AC112" s="3"/>
      <c r="AD112" s="4">
        <f t="shared" si="17"/>
        <v>47</v>
      </c>
      <c r="AE112" t="str">
        <f t="shared" si="18"/>
        <v>tad</v>
      </c>
      <c r="AF112">
        <f t="shared" si="16"/>
        <v>0</v>
      </c>
    </row>
    <row r="113" spans="29:32" x14ac:dyDescent="0.2">
      <c r="AC113" s="3"/>
      <c r="AD113" s="4">
        <f t="shared" si="17"/>
        <v>48</v>
      </c>
      <c r="AE113" t="str">
        <f t="shared" si="18"/>
        <v>tad</v>
      </c>
      <c r="AF113">
        <f t="shared" si="16"/>
        <v>0</v>
      </c>
    </row>
    <row r="114" spans="29:32" x14ac:dyDescent="0.2">
      <c r="AC114" s="3"/>
      <c r="AD114" s="4">
        <f t="shared" si="17"/>
        <v>49</v>
      </c>
      <c r="AE114" t="str">
        <f t="shared" si="18"/>
        <v>tad</v>
      </c>
      <c r="AF114">
        <f t="shared" si="16"/>
        <v>0</v>
      </c>
    </row>
    <row r="115" spans="29:32" x14ac:dyDescent="0.2">
      <c r="AC115" s="3"/>
      <c r="AD115" s="4">
        <f t="shared" si="17"/>
        <v>50</v>
      </c>
      <c r="AE115" t="str">
        <f t="shared" si="18"/>
        <v>tad</v>
      </c>
      <c r="AF115">
        <f t="shared" si="16"/>
        <v>0</v>
      </c>
    </row>
    <row r="116" spans="29:32" x14ac:dyDescent="0.2">
      <c r="AC116" s="3"/>
      <c r="AD116" s="4">
        <f t="shared" si="17"/>
        <v>51</v>
      </c>
      <c r="AE116" t="str">
        <f t="shared" si="18"/>
        <v>tad</v>
      </c>
      <c r="AF116">
        <f t="shared" si="16"/>
        <v>0</v>
      </c>
    </row>
    <row r="117" spans="29:32" x14ac:dyDescent="0.2">
      <c r="AC117" s="3"/>
      <c r="AD117" s="4">
        <f t="shared" si="17"/>
        <v>52</v>
      </c>
      <c r="AE117" t="str">
        <f t="shared" si="18"/>
        <v>tad</v>
      </c>
      <c r="AF117">
        <f t="shared" si="16"/>
        <v>0</v>
      </c>
    </row>
    <row r="118" spans="29:32" x14ac:dyDescent="0.2">
      <c r="AC118" s="3"/>
      <c r="AD118" s="4">
        <f t="shared" si="17"/>
        <v>53</v>
      </c>
      <c r="AE118" t="str">
        <f t="shared" si="18"/>
        <v>tad</v>
      </c>
      <c r="AF118">
        <f t="shared" si="16"/>
        <v>0</v>
      </c>
    </row>
    <row r="119" spans="29:32" x14ac:dyDescent="0.2">
      <c r="AC119" s="3"/>
      <c r="AD119" s="4">
        <f t="shared" si="17"/>
        <v>54</v>
      </c>
      <c r="AE119" t="str">
        <f t="shared" si="18"/>
        <v>tad</v>
      </c>
      <c r="AF119">
        <f t="shared" si="16"/>
        <v>0</v>
      </c>
    </row>
    <row r="120" spans="29:32" x14ac:dyDescent="0.2">
      <c r="AC120" s="3"/>
      <c r="AD120" s="4">
        <f t="shared" si="17"/>
        <v>55</v>
      </c>
      <c r="AE120" t="str">
        <f t="shared" si="18"/>
        <v>tad</v>
      </c>
      <c r="AF120">
        <f t="shared" si="16"/>
        <v>0</v>
      </c>
    </row>
    <row r="121" spans="29:32" x14ac:dyDescent="0.2">
      <c r="AC121" s="3"/>
      <c r="AD121" s="4">
        <f t="shared" si="17"/>
        <v>56</v>
      </c>
      <c r="AE121" t="str">
        <f t="shared" si="18"/>
        <v>tad</v>
      </c>
      <c r="AF121">
        <f t="shared" si="16"/>
        <v>0</v>
      </c>
    </row>
    <row r="122" spans="29:32" x14ac:dyDescent="0.2">
      <c r="AC122" s="3"/>
      <c r="AD122" s="4">
        <f t="shared" si="17"/>
        <v>57</v>
      </c>
      <c r="AE122" t="str">
        <f t="shared" si="18"/>
        <v>tad</v>
      </c>
      <c r="AF122">
        <f t="shared" si="16"/>
        <v>0</v>
      </c>
    </row>
    <row r="123" spans="29:32" x14ac:dyDescent="0.2">
      <c r="AC123" s="3"/>
      <c r="AD123" s="4">
        <f t="shared" si="17"/>
        <v>58</v>
      </c>
      <c r="AE123" t="str">
        <f t="shared" si="18"/>
        <v>tad</v>
      </c>
      <c r="AF123">
        <f t="shared" si="16"/>
        <v>0</v>
      </c>
    </row>
    <row r="124" spans="29:32" x14ac:dyDescent="0.2">
      <c r="AC124" s="3"/>
      <c r="AD124" s="4">
        <f t="shared" si="17"/>
        <v>59</v>
      </c>
      <c r="AE124" t="str">
        <f t="shared" si="18"/>
        <v>tad</v>
      </c>
      <c r="AF124">
        <f t="shared" si="16"/>
        <v>0</v>
      </c>
    </row>
    <row r="125" spans="29:32" x14ac:dyDescent="0.2">
      <c r="AC125" s="3"/>
      <c r="AD125" s="4">
        <f>AD124+1</f>
        <v>60</v>
      </c>
      <c r="AE125" t="str">
        <f t="shared" si="18"/>
        <v>tad</v>
      </c>
      <c r="AF125">
        <f>IF(COUNT(AD125:AE125)=2,0,-AC$49/500)</f>
        <v>0</v>
      </c>
    </row>
    <row r="126" spans="29:32" x14ac:dyDescent="0.2">
      <c r="AC126" s="3"/>
      <c r="AD126" s="4">
        <f>AD125+1</f>
        <v>61</v>
      </c>
      <c r="AE126" t="str">
        <f t="shared" ref="AE126:AE156" si="19">IF(R17="tad","tad",R17)</f>
        <v>tad</v>
      </c>
      <c r="AF126">
        <f t="shared" si="16"/>
        <v>0</v>
      </c>
    </row>
    <row r="127" spans="29:32" x14ac:dyDescent="0.2">
      <c r="AC127" s="3"/>
      <c r="AD127" s="4">
        <f>AD126+1</f>
        <v>62</v>
      </c>
      <c r="AE127" t="str">
        <f t="shared" si="19"/>
        <v>tad</v>
      </c>
      <c r="AF127">
        <f>IF(COUNT(AD127:AE127)=2,0,-AC$49/500)</f>
        <v>0</v>
      </c>
    </row>
    <row r="128" spans="29:32" x14ac:dyDescent="0.2">
      <c r="AC128" s="3"/>
      <c r="AD128" s="4">
        <f t="shared" si="17"/>
        <v>63</v>
      </c>
      <c r="AE128" t="str">
        <f t="shared" si="19"/>
        <v>tad</v>
      </c>
      <c r="AF128">
        <f t="shared" si="16"/>
        <v>0</v>
      </c>
    </row>
    <row r="129" spans="29:32" x14ac:dyDescent="0.2">
      <c r="AC129" s="3"/>
      <c r="AD129" s="4">
        <f t="shared" si="17"/>
        <v>64</v>
      </c>
      <c r="AE129" t="str">
        <f t="shared" si="19"/>
        <v>tad</v>
      </c>
      <c r="AF129">
        <f t="shared" si="16"/>
        <v>0</v>
      </c>
    </row>
    <row r="130" spans="29:32" x14ac:dyDescent="0.2">
      <c r="AC130" s="3"/>
      <c r="AD130" s="4">
        <f t="shared" si="17"/>
        <v>65</v>
      </c>
      <c r="AE130" t="str">
        <f t="shared" si="19"/>
        <v>tad</v>
      </c>
      <c r="AF130">
        <f t="shared" si="16"/>
        <v>0</v>
      </c>
    </row>
    <row r="131" spans="29:32" x14ac:dyDescent="0.2">
      <c r="AC131" s="3"/>
      <c r="AD131" s="4">
        <f t="shared" si="17"/>
        <v>66</v>
      </c>
      <c r="AE131" t="str">
        <f t="shared" si="19"/>
        <v>tad</v>
      </c>
      <c r="AF131">
        <f t="shared" ref="AF131:AF194" si="20">IF(COUNT(AD131:AE131)=2,0,-AC$49/500)</f>
        <v>0</v>
      </c>
    </row>
    <row r="132" spans="29:32" x14ac:dyDescent="0.2">
      <c r="AC132" s="3"/>
      <c r="AD132" s="4">
        <f t="shared" ref="AD132:AD195" si="21">AD131+1</f>
        <v>67</v>
      </c>
      <c r="AE132" t="str">
        <f t="shared" si="19"/>
        <v>tad</v>
      </c>
      <c r="AF132">
        <f t="shared" si="20"/>
        <v>0</v>
      </c>
    </row>
    <row r="133" spans="29:32" x14ac:dyDescent="0.2">
      <c r="AC133" s="3"/>
      <c r="AD133" s="4">
        <f t="shared" si="21"/>
        <v>68</v>
      </c>
      <c r="AE133" t="str">
        <f t="shared" si="19"/>
        <v>tad</v>
      </c>
      <c r="AF133">
        <f t="shared" si="20"/>
        <v>0</v>
      </c>
    </row>
    <row r="134" spans="29:32" x14ac:dyDescent="0.2">
      <c r="AC134" s="3"/>
      <c r="AD134" s="4">
        <f t="shared" si="21"/>
        <v>69</v>
      </c>
      <c r="AE134" t="str">
        <f t="shared" si="19"/>
        <v>tad</v>
      </c>
      <c r="AF134">
        <f t="shared" si="20"/>
        <v>0</v>
      </c>
    </row>
    <row r="135" spans="29:32" x14ac:dyDescent="0.2">
      <c r="AC135" s="3"/>
      <c r="AD135" s="4">
        <f t="shared" si="21"/>
        <v>70</v>
      </c>
      <c r="AE135" t="str">
        <f t="shared" si="19"/>
        <v>tad</v>
      </c>
      <c r="AF135">
        <f t="shared" si="20"/>
        <v>0</v>
      </c>
    </row>
    <row r="136" spans="29:32" x14ac:dyDescent="0.2">
      <c r="AC136" s="3"/>
      <c r="AD136" s="4">
        <f t="shared" si="21"/>
        <v>71</v>
      </c>
      <c r="AE136" t="str">
        <f t="shared" si="19"/>
        <v>tad</v>
      </c>
      <c r="AF136">
        <f t="shared" si="20"/>
        <v>0</v>
      </c>
    </row>
    <row r="137" spans="29:32" x14ac:dyDescent="0.2">
      <c r="AC137" s="3"/>
      <c r="AD137" s="4">
        <f t="shared" si="21"/>
        <v>72</v>
      </c>
      <c r="AE137" t="str">
        <f t="shared" si="19"/>
        <v>tad</v>
      </c>
      <c r="AF137">
        <f t="shared" si="20"/>
        <v>0</v>
      </c>
    </row>
    <row r="138" spans="29:32" x14ac:dyDescent="0.2">
      <c r="AC138" s="3"/>
      <c r="AD138" s="4">
        <f t="shared" si="21"/>
        <v>73</v>
      </c>
      <c r="AE138" t="str">
        <f t="shared" si="19"/>
        <v>tad</v>
      </c>
      <c r="AF138">
        <f t="shared" si="20"/>
        <v>0</v>
      </c>
    </row>
    <row r="139" spans="29:32" x14ac:dyDescent="0.2">
      <c r="AC139" s="3"/>
      <c r="AD139" s="4">
        <f t="shared" si="21"/>
        <v>74</v>
      </c>
      <c r="AE139" t="str">
        <f t="shared" si="19"/>
        <v>tad</v>
      </c>
      <c r="AF139">
        <f t="shared" si="20"/>
        <v>0</v>
      </c>
    </row>
    <row r="140" spans="29:32" x14ac:dyDescent="0.2">
      <c r="AC140" s="3"/>
      <c r="AD140" s="4">
        <f t="shared" si="21"/>
        <v>75</v>
      </c>
      <c r="AE140" t="str">
        <f t="shared" si="19"/>
        <v>tad</v>
      </c>
      <c r="AF140">
        <f t="shared" si="20"/>
        <v>0</v>
      </c>
    </row>
    <row r="141" spans="29:32" x14ac:dyDescent="0.2">
      <c r="AC141" s="3"/>
      <c r="AD141" s="4">
        <f t="shared" si="21"/>
        <v>76</v>
      </c>
      <c r="AE141" t="str">
        <f t="shared" si="19"/>
        <v>tad</v>
      </c>
      <c r="AF141">
        <f t="shared" si="20"/>
        <v>0</v>
      </c>
    </row>
    <row r="142" spans="29:32" x14ac:dyDescent="0.2">
      <c r="AC142" s="3"/>
      <c r="AD142" s="4">
        <f t="shared" si="21"/>
        <v>77</v>
      </c>
      <c r="AE142" t="str">
        <f t="shared" si="19"/>
        <v>tad</v>
      </c>
      <c r="AF142">
        <f t="shared" si="20"/>
        <v>0</v>
      </c>
    </row>
    <row r="143" spans="29:32" x14ac:dyDescent="0.2">
      <c r="AC143" s="3"/>
      <c r="AD143" s="4">
        <f t="shared" si="21"/>
        <v>78</v>
      </c>
      <c r="AE143" t="str">
        <f t="shared" si="19"/>
        <v>tad</v>
      </c>
      <c r="AF143">
        <f t="shared" si="20"/>
        <v>0</v>
      </c>
    </row>
    <row r="144" spans="29:32" x14ac:dyDescent="0.2">
      <c r="AC144" s="3"/>
      <c r="AD144" s="4">
        <f t="shared" si="21"/>
        <v>79</v>
      </c>
      <c r="AE144" t="str">
        <f t="shared" si="19"/>
        <v>tad</v>
      </c>
      <c r="AF144">
        <f t="shared" si="20"/>
        <v>0</v>
      </c>
    </row>
    <row r="145" spans="29:32" x14ac:dyDescent="0.2">
      <c r="AC145" s="3"/>
      <c r="AD145" s="4">
        <f t="shared" si="21"/>
        <v>80</v>
      </c>
      <c r="AE145" t="str">
        <f t="shared" si="19"/>
        <v>tad</v>
      </c>
      <c r="AF145">
        <f t="shared" si="20"/>
        <v>0</v>
      </c>
    </row>
    <row r="146" spans="29:32" x14ac:dyDescent="0.2">
      <c r="AC146" s="3"/>
      <c r="AD146" s="4">
        <f t="shared" si="21"/>
        <v>81</v>
      </c>
      <c r="AE146" t="str">
        <f t="shared" si="19"/>
        <v>tad</v>
      </c>
      <c r="AF146">
        <f t="shared" si="20"/>
        <v>0</v>
      </c>
    </row>
    <row r="147" spans="29:32" x14ac:dyDescent="0.2">
      <c r="AC147" s="3"/>
      <c r="AD147" s="4">
        <f t="shared" si="21"/>
        <v>82</v>
      </c>
      <c r="AE147" t="str">
        <f t="shared" si="19"/>
        <v>tad</v>
      </c>
      <c r="AF147">
        <f t="shared" si="20"/>
        <v>0</v>
      </c>
    </row>
    <row r="148" spans="29:32" x14ac:dyDescent="0.2">
      <c r="AC148" s="3"/>
      <c r="AD148" s="4">
        <f t="shared" si="21"/>
        <v>83</v>
      </c>
      <c r="AE148" t="str">
        <f t="shared" si="19"/>
        <v>tad</v>
      </c>
      <c r="AF148">
        <f t="shared" si="20"/>
        <v>0</v>
      </c>
    </row>
    <row r="149" spans="29:32" x14ac:dyDescent="0.2">
      <c r="AC149" s="3"/>
      <c r="AD149" s="4">
        <f t="shared" si="21"/>
        <v>84</v>
      </c>
      <c r="AE149" t="str">
        <f t="shared" si="19"/>
        <v>tad</v>
      </c>
      <c r="AF149">
        <f t="shared" si="20"/>
        <v>0</v>
      </c>
    </row>
    <row r="150" spans="29:32" x14ac:dyDescent="0.2">
      <c r="AC150" s="3"/>
      <c r="AD150" s="4">
        <f t="shared" si="21"/>
        <v>85</v>
      </c>
      <c r="AE150" t="str">
        <f t="shared" si="19"/>
        <v>tad</v>
      </c>
      <c r="AF150">
        <f t="shared" si="20"/>
        <v>0</v>
      </c>
    </row>
    <row r="151" spans="29:32" x14ac:dyDescent="0.2">
      <c r="AC151" s="3"/>
      <c r="AD151" s="4">
        <f t="shared" si="21"/>
        <v>86</v>
      </c>
      <c r="AE151" t="str">
        <f t="shared" si="19"/>
        <v>tad</v>
      </c>
      <c r="AF151">
        <f t="shared" si="20"/>
        <v>0</v>
      </c>
    </row>
    <row r="152" spans="29:32" x14ac:dyDescent="0.2">
      <c r="AC152" s="3"/>
      <c r="AD152" s="4">
        <f t="shared" si="21"/>
        <v>87</v>
      </c>
      <c r="AE152" t="str">
        <f t="shared" si="19"/>
        <v>tad</v>
      </c>
      <c r="AF152">
        <f t="shared" si="20"/>
        <v>0</v>
      </c>
    </row>
    <row r="153" spans="29:32" x14ac:dyDescent="0.2">
      <c r="AC153" s="3"/>
      <c r="AD153" s="4">
        <f t="shared" si="21"/>
        <v>88</v>
      </c>
      <c r="AE153" t="str">
        <f t="shared" si="19"/>
        <v>tad</v>
      </c>
      <c r="AF153">
        <f t="shared" si="20"/>
        <v>0</v>
      </c>
    </row>
    <row r="154" spans="29:32" x14ac:dyDescent="0.2">
      <c r="AC154" s="3"/>
      <c r="AD154" s="4">
        <f t="shared" si="21"/>
        <v>89</v>
      </c>
      <c r="AE154" t="str">
        <f t="shared" si="19"/>
        <v>tad</v>
      </c>
      <c r="AF154">
        <f t="shared" si="20"/>
        <v>0</v>
      </c>
    </row>
    <row r="155" spans="29:32" x14ac:dyDescent="0.2">
      <c r="AC155" s="3"/>
      <c r="AD155" s="4">
        <f t="shared" si="21"/>
        <v>90</v>
      </c>
      <c r="AE155" t="str">
        <f t="shared" si="19"/>
        <v>tad</v>
      </c>
      <c r="AF155">
        <f t="shared" si="20"/>
        <v>0</v>
      </c>
    </row>
    <row r="156" spans="29:32" x14ac:dyDescent="0.2">
      <c r="AC156" s="3"/>
      <c r="AD156" s="4">
        <f t="shared" si="21"/>
        <v>91</v>
      </c>
      <c r="AE156" t="str">
        <f t="shared" si="19"/>
        <v>tad</v>
      </c>
      <c r="AF156">
        <f t="shared" si="20"/>
        <v>0</v>
      </c>
    </row>
    <row r="157" spans="29:32" x14ac:dyDescent="0.2">
      <c r="AC157" s="3"/>
      <c r="AD157" s="4">
        <f t="shared" si="21"/>
        <v>92</v>
      </c>
      <c r="AE157" t="str">
        <f t="shared" ref="AE157:AE186" si="22">IF(S17="tad","tad",S17)</f>
        <v>tad</v>
      </c>
      <c r="AF157">
        <f t="shared" si="20"/>
        <v>0</v>
      </c>
    </row>
    <row r="158" spans="29:32" x14ac:dyDescent="0.2">
      <c r="AC158" s="3"/>
      <c r="AD158" s="4">
        <f t="shared" si="21"/>
        <v>93</v>
      </c>
      <c r="AE158" t="str">
        <f t="shared" si="22"/>
        <v>tad</v>
      </c>
      <c r="AF158">
        <f t="shared" si="20"/>
        <v>0</v>
      </c>
    </row>
    <row r="159" spans="29:32" x14ac:dyDescent="0.2">
      <c r="AC159" s="3"/>
      <c r="AD159" s="4">
        <f t="shared" si="21"/>
        <v>94</v>
      </c>
      <c r="AE159" t="str">
        <f t="shared" si="22"/>
        <v>tad</v>
      </c>
      <c r="AF159">
        <f t="shared" si="20"/>
        <v>0</v>
      </c>
    </row>
    <row r="160" spans="29:32" x14ac:dyDescent="0.2">
      <c r="AC160" s="3"/>
      <c r="AD160" s="4">
        <f t="shared" si="21"/>
        <v>95</v>
      </c>
      <c r="AE160" t="str">
        <f t="shared" si="22"/>
        <v>tad</v>
      </c>
      <c r="AF160">
        <f t="shared" si="20"/>
        <v>0</v>
      </c>
    </row>
    <row r="161" spans="29:32" x14ac:dyDescent="0.2">
      <c r="AC161" s="3"/>
      <c r="AD161" s="4">
        <f t="shared" si="21"/>
        <v>96</v>
      </c>
      <c r="AE161" t="str">
        <f t="shared" si="22"/>
        <v>tad</v>
      </c>
      <c r="AF161">
        <f t="shared" si="20"/>
        <v>0</v>
      </c>
    </row>
    <row r="162" spans="29:32" x14ac:dyDescent="0.2">
      <c r="AC162" s="3"/>
      <c r="AD162" s="4">
        <f t="shared" si="21"/>
        <v>97</v>
      </c>
      <c r="AE162" t="str">
        <f t="shared" si="22"/>
        <v>tad</v>
      </c>
      <c r="AF162">
        <f t="shared" si="20"/>
        <v>0</v>
      </c>
    </row>
    <row r="163" spans="29:32" x14ac:dyDescent="0.2">
      <c r="AC163" s="3"/>
      <c r="AD163" s="4">
        <f t="shared" si="21"/>
        <v>98</v>
      </c>
      <c r="AE163" t="str">
        <f t="shared" si="22"/>
        <v>tad</v>
      </c>
      <c r="AF163">
        <f t="shared" si="20"/>
        <v>0</v>
      </c>
    </row>
    <row r="164" spans="29:32" x14ac:dyDescent="0.2">
      <c r="AC164" s="3"/>
      <c r="AD164" s="4">
        <f t="shared" si="21"/>
        <v>99</v>
      </c>
      <c r="AE164" t="str">
        <f t="shared" si="22"/>
        <v>tad</v>
      </c>
      <c r="AF164">
        <f t="shared" si="20"/>
        <v>0</v>
      </c>
    </row>
    <row r="165" spans="29:32" x14ac:dyDescent="0.2">
      <c r="AC165" s="3"/>
      <c r="AD165" s="4">
        <f t="shared" si="21"/>
        <v>100</v>
      </c>
      <c r="AE165" t="str">
        <f t="shared" si="22"/>
        <v>tad</v>
      </c>
      <c r="AF165">
        <f t="shared" si="20"/>
        <v>0</v>
      </c>
    </row>
    <row r="166" spans="29:32" x14ac:dyDescent="0.2">
      <c r="AC166" s="3"/>
      <c r="AD166" s="4">
        <f t="shared" si="21"/>
        <v>101</v>
      </c>
      <c r="AE166" t="str">
        <f t="shared" si="22"/>
        <v>tad</v>
      </c>
      <c r="AF166">
        <f t="shared" si="20"/>
        <v>0</v>
      </c>
    </row>
    <row r="167" spans="29:32" x14ac:dyDescent="0.2">
      <c r="AC167" s="3"/>
      <c r="AD167" s="4">
        <f t="shared" si="21"/>
        <v>102</v>
      </c>
      <c r="AE167" t="str">
        <f t="shared" si="22"/>
        <v>tad</v>
      </c>
      <c r="AF167">
        <f t="shared" si="20"/>
        <v>0</v>
      </c>
    </row>
    <row r="168" spans="29:32" x14ac:dyDescent="0.2">
      <c r="AC168" s="3"/>
      <c r="AD168" s="4">
        <f t="shared" si="21"/>
        <v>103</v>
      </c>
      <c r="AE168" t="str">
        <f t="shared" si="22"/>
        <v>tad</v>
      </c>
      <c r="AF168">
        <f t="shared" si="20"/>
        <v>0</v>
      </c>
    </row>
    <row r="169" spans="29:32" x14ac:dyDescent="0.2">
      <c r="AC169" s="3"/>
      <c r="AD169" s="4">
        <f t="shared" si="21"/>
        <v>104</v>
      </c>
      <c r="AE169" t="str">
        <f t="shared" si="22"/>
        <v>tad</v>
      </c>
      <c r="AF169">
        <f t="shared" si="20"/>
        <v>0</v>
      </c>
    </row>
    <row r="170" spans="29:32" x14ac:dyDescent="0.2">
      <c r="AC170" s="3"/>
      <c r="AD170" s="4">
        <f t="shared" si="21"/>
        <v>105</v>
      </c>
      <c r="AE170" t="str">
        <f t="shared" si="22"/>
        <v>tad</v>
      </c>
      <c r="AF170">
        <f t="shared" si="20"/>
        <v>0</v>
      </c>
    </row>
    <row r="171" spans="29:32" x14ac:dyDescent="0.2">
      <c r="AC171" s="3"/>
      <c r="AD171" s="4">
        <f t="shared" si="21"/>
        <v>106</v>
      </c>
      <c r="AE171" t="str">
        <f t="shared" si="22"/>
        <v>tad</v>
      </c>
      <c r="AF171">
        <f t="shared" si="20"/>
        <v>0</v>
      </c>
    </row>
    <row r="172" spans="29:32" x14ac:dyDescent="0.2">
      <c r="AC172" s="3"/>
      <c r="AD172" s="4">
        <f t="shared" si="21"/>
        <v>107</v>
      </c>
      <c r="AE172" t="str">
        <f t="shared" si="22"/>
        <v>tad</v>
      </c>
      <c r="AF172">
        <f t="shared" si="20"/>
        <v>0</v>
      </c>
    </row>
    <row r="173" spans="29:32" x14ac:dyDescent="0.2">
      <c r="AC173" s="3"/>
      <c r="AD173" s="4">
        <f t="shared" si="21"/>
        <v>108</v>
      </c>
      <c r="AE173" t="str">
        <f t="shared" si="22"/>
        <v>tad</v>
      </c>
      <c r="AF173">
        <f t="shared" si="20"/>
        <v>0</v>
      </c>
    </row>
    <row r="174" spans="29:32" x14ac:dyDescent="0.2">
      <c r="AC174" s="3"/>
      <c r="AD174" s="4">
        <f t="shared" si="21"/>
        <v>109</v>
      </c>
      <c r="AE174" t="str">
        <f t="shared" si="22"/>
        <v>tad</v>
      </c>
      <c r="AF174">
        <f t="shared" si="20"/>
        <v>0</v>
      </c>
    </row>
    <row r="175" spans="29:32" x14ac:dyDescent="0.2">
      <c r="AC175" s="3"/>
      <c r="AD175" s="4">
        <f t="shared" si="21"/>
        <v>110</v>
      </c>
      <c r="AE175" t="str">
        <f t="shared" si="22"/>
        <v>tad</v>
      </c>
      <c r="AF175">
        <f t="shared" si="20"/>
        <v>0</v>
      </c>
    </row>
    <row r="176" spans="29:32" x14ac:dyDescent="0.2">
      <c r="AC176" s="3"/>
      <c r="AD176" s="4">
        <f t="shared" si="21"/>
        <v>111</v>
      </c>
      <c r="AE176" t="str">
        <f t="shared" si="22"/>
        <v>tad</v>
      </c>
      <c r="AF176">
        <f t="shared" si="20"/>
        <v>0</v>
      </c>
    </row>
    <row r="177" spans="29:32" x14ac:dyDescent="0.2">
      <c r="AC177" s="3"/>
      <c r="AD177" s="4">
        <f t="shared" si="21"/>
        <v>112</v>
      </c>
      <c r="AE177" t="str">
        <f t="shared" si="22"/>
        <v>tad</v>
      </c>
      <c r="AF177">
        <f t="shared" si="20"/>
        <v>0</v>
      </c>
    </row>
    <row r="178" spans="29:32" x14ac:dyDescent="0.2">
      <c r="AC178" s="3"/>
      <c r="AD178" s="4">
        <f t="shared" si="21"/>
        <v>113</v>
      </c>
      <c r="AE178" t="str">
        <f t="shared" si="22"/>
        <v>tad</v>
      </c>
      <c r="AF178">
        <f t="shared" si="20"/>
        <v>0</v>
      </c>
    </row>
    <row r="179" spans="29:32" x14ac:dyDescent="0.2">
      <c r="AC179" s="3"/>
      <c r="AD179" s="4">
        <f t="shared" si="21"/>
        <v>114</v>
      </c>
      <c r="AE179" t="str">
        <f t="shared" si="22"/>
        <v>tad</v>
      </c>
      <c r="AF179">
        <f t="shared" si="20"/>
        <v>0</v>
      </c>
    </row>
    <row r="180" spans="29:32" x14ac:dyDescent="0.2">
      <c r="AC180" s="3"/>
      <c r="AD180" s="4">
        <f t="shared" si="21"/>
        <v>115</v>
      </c>
      <c r="AE180" t="str">
        <f t="shared" si="22"/>
        <v>tad</v>
      </c>
      <c r="AF180">
        <f t="shared" si="20"/>
        <v>0</v>
      </c>
    </row>
    <row r="181" spans="29:32" x14ac:dyDescent="0.2">
      <c r="AC181" s="3"/>
      <c r="AD181" s="4">
        <f t="shared" si="21"/>
        <v>116</v>
      </c>
      <c r="AE181" t="str">
        <f t="shared" si="22"/>
        <v>tad</v>
      </c>
      <c r="AF181">
        <f t="shared" si="20"/>
        <v>0</v>
      </c>
    </row>
    <row r="182" spans="29:32" x14ac:dyDescent="0.2">
      <c r="AC182" s="3"/>
      <c r="AD182" s="4">
        <f t="shared" si="21"/>
        <v>117</v>
      </c>
      <c r="AE182" t="str">
        <f t="shared" si="22"/>
        <v>tad</v>
      </c>
      <c r="AF182">
        <f t="shared" si="20"/>
        <v>0</v>
      </c>
    </row>
    <row r="183" spans="29:32" x14ac:dyDescent="0.2">
      <c r="AC183" s="3"/>
      <c r="AD183" s="4">
        <f t="shared" si="21"/>
        <v>118</v>
      </c>
      <c r="AE183" t="str">
        <f t="shared" si="22"/>
        <v>tad</v>
      </c>
      <c r="AF183">
        <f t="shared" si="20"/>
        <v>0</v>
      </c>
    </row>
    <row r="184" spans="29:32" x14ac:dyDescent="0.2">
      <c r="AC184" s="3"/>
      <c r="AD184" s="4">
        <f t="shared" si="21"/>
        <v>119</v>
      </c>
      <c r="AE184" t="str">
        <f t="shared" si="22"/>
        <v>tad</v>
      </c>
      <c r="AF184">
        <f t="shared" si="20"/>
        <v>0</v>
      </c>
    </row>
    <row r="185" spans="29:32" x14ac:dyDescent="0.2">
      <c r="AC185" s="3"/>
      <c r="AD185" s="4">
        <f t="shared" si="21"/>
        <v>120</v>
      </c>
      <c r="AE185" t="str">
        <f t="shared" si="22"/>
        <v>tad</v>
      </c>
      <c r="AF185">
        <f t="shared" si="20"/>
        <v>0</v>
      </c>
    </row>
    <row r="186" spans="29:32" x14ac:dyDescent="0.2">
      <c r="AC186" s="3"/>
      <c r="AD186" s="4">
        <f t="shared" si="21"/>
        <v>121</v>
      </c>
      <c r="AE186" t="str">
        <f t="shared" si="22"/>
        <v>tad</v>
      </c>
      <c r="AF186">
        <f t="shared" si="20"/>
        <v>0</v>
      </c>
    </row>
    <row r="187" spans="29:32" x14ac:dyDescent="0.2">
      <c r="AC187" s="3"/>
      <c r="AD187" s="4">
        <f t="shared" si="21"/>
        <v>122</v>
      </c>
      <c r="AE187" t="str">
        <f t="shared" ref="AE187:AE217" si="23">IF(T17="tad","tad",T17)</f>
        <v>tad</v>
      </c>
      <c r="AF187">
        <f t="shared" si="20"/>
        <v>0</v>
      </c>
    </row>
    <row r="188" spans="29:32" x14ac:dyDescent="0.2">
      <c r="AC188" s="3"/>
      <c r="AD188" s="4">
        <f t="shared" si="21"/>
        <v>123</v>
      </c>
      <c r="AE188" t="str">
        <f t="shared" si="23"/>
        <v>tad</v>
      </c>
      <c r="AF188">
        <f t="shared" si="20"/>
        <v>0</v>
      </c>
    </row>
    <row r="189" spans="29:32" x14ac:dyDescent="0.2">
      <c r="AC189" s="3"/>
      <c r="AD189" s="4">
        <f t="shared" si="21"/>
        <v>124</v>
      </c>
      <c r="AE189" t="str">
        <f t="shared" si="23"/>
        <v>tad</v>
      </c>
      <c r="AF189">
        <f t="shared" si="20"/>
        <v>0</v>
      </c>
    </row>
    <row r="190" spans="29:32" x14ac:dyDescent="0.2">
      <c r="AC190" s="3"/>
      <c r="AD190" s="4">
        <f t="shared" si="21"/>
        <v>125</v>
      </c>
      <c r="AE190" t="str">
        <f t="shared" si="23"/>
        <v>tad</v>
      </c>
      <c r="AF190">
        <f t="shared" si="20"/>
        <v>0</v>
      </c>
    </row>
    <row r="191" spans="29:32" x14ac:dyDescent="0.2">
      <c r="AC191" s="3"/>
      <c r="AD191" s="4">
        <f t="shared" si="21"/>
        <v>126</v>
      </c>
      <c r="AE191" t="str">
        <f t="shared" si="23"/>
        <v>tad</v>
      </c>
      <c r="AF191">
        <f t="shared" si="20"/>
        <v>0</v>
      </c>
    </row>
    <row r="192" spans="29:32" x14ac:dyDescent="0.2">
      <c r="AC192" s="3"/>
      <c r="AD192" s="4">
        <f t="shared" si="21"/>
        <v>127</v>
      </c>
      <c r="AE192" t="str">
        <f t="shared" si="23"/>
        <v>tad</v>
      </c>
      <c r="AF192">
        <f t="shared" si="20"/>
        <v>0</v>
      </c>
    </row>
    <row r="193" spans="29:32" x14ac:dyDescent="0.2">
      <c r="AC193" s="3"/>
      <c r="AD193" s="4">
        <f t="shared" si="21"/>
        <v>128</v>
      </c>
      <c r="AE193" t="str">
        <f t="shared" si="23"/>
        <v>tad</v>
      </c>
      <c r="AF193">
        <f t="shared" si="20"/>
        <v>0</v>
      </c>
    </row>
    <row r="194" spans="29:32" x14ac:dyDescent="0.2">
      <c r="AC194" s="3"/>
      <c r="AD194" s="4">
        <f t="shared" si="21"/>
        <v>129</v>
      </c>
      <c r="AE194" t="str">
        <f t="shared" si="23"/>
        <v>tad</v>
      </c>
      <c r="AF194">
        <f t="shared" si="20"/>
        <v>0</v>
      </c>
    </row>
    <row r="195" spans="29:32" x14ac:dyDescent="0.2">
      <c r="AC195" s="3"/>
      <c r="AD195" s="4">
        <f t="shared" si="21"/>
        <v>130</v>
      </c>
      <c r="AE195" t="str">
        <f t="shared" si="23"/>
        <v>tad</v>
      </c>
      <c r="AF195">
        <f t="shared" ref="AF195:AF258" si="24">IF(COUNT(AD195:AE195)=2,0,-AC$49/500)</f>
        <v>0</v>
      </c>
    </row>
    <row r="196" spans="29:32" x14ac:dyDescent="0.2">
      <c r="AC196" s="3"/>
      <c r="AD196" s="4">
        <f t="shared" ref="AD196:AD259" si="25">AD195+1</f>
        <v>131</v>
      </c>
      <c r="AE196" t="str">
        <f t="shared" si="23"/>
        <v>tad</v>
      </c>
      <c r="AF196">
        <f t="shared" si="24"/>
        <v>0</v>
      </c>
    </row>
    <row r="197" spans="29:32" x14ac:dyDescent="0.2">
      <c r="AC197" s="3"/>
      <c r="AD197" s="4">
        <f t="shared" si="25"/>
        <v>132</v>
      </c>
      <c r="AE197" t="str">
        <f t="shared" si="23"/>
        <v>tad</v>
      </c>
      <c r="AF197">
        <f t="shared" si="24"/>
        <v>0</v>
      </c>
    </row>
    <row r="198" spans="29:32" x14ac:dyDescent="0.2">
      <c r="AC198" s="3"/>
      <c r="AD198" s="4">
        <f t="shared" si="25"/>
        <v>133</v>
      </c>
      <c r="AE198" t="str">
        <f t="shared" si="23"/>
        <v>tad</v>
      </c>
      <c r="AF198">
        <f t="shared" si="24"/>
        <v>0</v>
      </c>
    </row>
    <row r="199" spans="29:32" x14ac:dyDescent="0.2">
      <c r="AC199" s="3"/>
      <c r="AD199" s="4">
        <f t="shared" si="25"/>
        <v>134</v>
      </c>
      <c r="AE199" t="str">
        <f t="shared" si="23"/>
        <v>tad</v>
      </c>
      <c r="AF199">
        <f t="shared" si="24"/>
        <v>0</v>
      </c>
    </row>
    <row r="200" spans="29:32" x14ac:dyDescent="0.2">
      <c r="AC200" s="3"/>
      <c r="AD200" s="4">
        <f t="shared" si="25"/>
        <v>135</v>
      </c>
      <c r="AE200" t="str">
        <f t="shared" si="23"/>
        <v>tad</v>
      </c>
      <c r="AF200">
        <f t="shared" si="24"/>
        <v>0</v>
      </c>
    </row>
    <row r="201" spans="29:32" x14ac:dyDescent="0.2">
      <c r="AC201" s="3"/>
      <c r="AD201" s="4">
        <f t="shared" si="25"/>
        <v>136</v>
      </c>
      <c r="AE201" t="str">
        <f t="shared" si="23"/>
        <v>tad</v>
      </c>
      <c r="AF201">
        <f t="shared" si="24"/>
        <v>0</v>
      </c>
    </row>
    <row r="202" spans="29:32" x14ac:dyDescent="0.2">
      <c r="AC202" s="3"/>
      <c r="AD202" s="4">
        <f t="shared" si="25"/>
        <v>137</v>
      </c>
      <c r="AE202" t="str">
        <f t="shared" si="23"/>
        <v>tad</v>
      </c>
      <c r="AF202">
        <f t="shared" si="24"/>
        <v>0</v>
      </c>
    </row>
    <row r="203" spans="29:32" x14ac:dyDescent="0.2">
      <c r="AC203" s="3"/>
      <c r="AD203" s="4">
        <f t="shared" si="25"/>
        <v>138</v>
      </c>
      <c r="AE203" t="str">
        <f t="shared" si="23"/>
        <v>tad</v>
      </c>
      <c r="AF203">
        <f t="shared" si="24"/>
        <v>0</v>
      </c>
    </row>
    <row r="204" spans="29:32" x14ac:dyDescent="0.2">
      <c r="AC204" s="3"/>
      <c r="AD204" s="4">
        <f t="shared" si="25"/>
        <v>139</v>
      </c>
      <c r="AE204" t="str">
        <f t="shared" si="23"/>
        <v>tad</v>
      </c>
      <c r="AF204">
        <f t="shared" si="24"/>
        <v>0</v>
      </c>
    </row>
    <row r="205" spans="29:32" x14ac:dyDescent="0.2">
      <c r="AC205" s="3"/>
      <c r="AD205" s="4">
        <f t="shared" si="25"/>
        <v>140</v>
      </c>
      <c r="AE205" t="str">
        <f t="shared" si="23"/>
        <v>tad</v>
      </c>
      <c r="AF205">
        <f t="shared" si="24"/>
        <v>0</v>
      </c>
    </row>
    <row r="206" spans="29:32" x14ac:dyDescent="0.2">
      <c r="AC206" s="3"/>
      <c r="AD206" s="4">
        <f t="shared" si="25"/>
        <v>141</v>
      </c>
      <c r="AE206" t="str">
        <f t="shared" si="23"/>
        <v>tad</v>
      </c>
      <c r="AF206">
        <f t="shared" si="24"/>
        <v>0</v>
      </c>
    </row>
    <row r="207" spans="29:32" x14ac:dyDescent="0.2">
      <c r="AC207" s="3"/>
      <c r="AD207" s="4">
        <f t="shared" si="25"/>
        <v>142</v>
      </c>
      <c r="AE207" t="str">
        <f t="shared" si="23"/>
        <v>tad</v>
      </c>
      <c r="AF207">
        <f t="shared" si="24"/>
        <v>0</v>
      </c>
    </row>
    <row r="208" spans="29:32" x14ac:dyDescent="0.2">
      <c r="AC208" s="3"/>
      <c r="AD208" s="4">
        <f t="shared" si="25"/>
        <v>143</v>
      </c>
      <c r="AE208" t="str">
        <f t="shared" si="23"/>
        <v>tad</v>
      </c>
      <c r="AF208">
        <f t="shared" si="24"/>
        <v>0</v>
      </c>
    </row>
    <row r="209" spans="29:32" x14ac:dyDescent="0.2">
      <c r="AC209" s="3"/>
      <c r="AD209" s="4">
        <f t="shared" si="25"/>
        <v>144</v>
      </c>
      <c r="AE209" t="str">
        <f t="shared" si="23"/>
        <v>tad</v>
      </c>
      <c r="AF209">
        <f t="shared" si="24"/>
        <v>0</v>
      </c>
    </row>
    <row r="210" spans="29:32" x14ac:dyDescent="0.2">
      <c r="AC210" s="3"/>
      <c r="AD210" s="4">
        <f t="shared" si="25"/>
        <v>145</v>
      </c>
      <c r="AE210" t="str">
        <f t="shared" si="23"/>
        <v>tad</v>
      </c>
      <c r="AF210">
        <f t="shared" si="24"/>
        <v>0</v>
      </c>
    </row>
    <row r="211" spans="29:32" x14ac:dyDescent="0.2">
      <c r="AC211" s="3"/>
      <c r="AD211" s="4">
        <f t="shared" si="25"/>
        <v>146</v>
      </c>
      <c r="AE211" t="str">
        <f t="shared" si="23"/>
        <v>tad</v>
      </c>
      <c r="AF211">
        <f t="shared" si="24"/>
        <v>0</v>
      </c>
    </row>
    <row r="212" spans="29:32" x14ac:dyDescent="0.2">
      <c r="AC212" s="3"/>
      <c r="AD212" s="4">
        <f t="shared" si="25"/>
        <v>147</v>
      </c>
      <c r="AE212" t="str">
        <f t="shared" si="23"/>
        <v>tad</v>
      </c>
      <c r="AF212">
        <f t="shared" si="24"/>
        <v>0</v>
      </c>
    </row>
    <row r="213" spans="29:32" x14ac:dyDescent="0.2">
      <c r="AC213" s="3"/>
      <c r="AD213" s="4">
        <f t="shared" si="25"/>
        <v>148</v>
      </c>
      <c r="AE213" t="str">
        <f t="shared" si="23"/>
        <v>tad</v>
      </c>
      <c r="AF213">
        <f t="shared" si="24"/>
        <v>0</v>
      </c>
    </row>
    <row r="214" spans="29:32" x14ac:dyDescent="0.2">
      <c r="AC214" s="3"/>
      <c r="AD214" s="4">
        <f t="shared" si="25"/>
        <v>149</v>
      </c>
      <c r="AE214" t="str">
        <f t="shared" si="23"/>
        <v>tad</v>
      </c>
      <c r="AF214">
        <f t="shared" si="24"/>
        <v>0</v>
      </c>
    </row>
    <row r="215" spans="29:32" x14ac:dyDescent="0.2">
      <c r="AC215" s="3"/>
      <c r="AD215" s="4">
        <f t="shared" si="25"/>
        <v>150</v>
      </c>
      <c r="AE215" t="str">
        <f t="shared" si="23"/>
        <v>tad</v>
      </c>
      <c r="AF215">
        <f t="shared" si="24"/>
        <v>0</v>
      </c>
    </row>
    <row r="216" spans="29:32" x14ac:dyDescent="0.2">
      <c r="AC216" s="3"/>
      <c r="AD216" s="4">
        <f t="shared" si="25"/>
        <v>151</v>
      </c>
      <c r="AE216" t="str">
        <f t="shared" si="23"/>
        <v>tad</v>
      </c>
      <c r="AF216">
        <f t="shared" si="24"/>
        <v>0</v>
      </c>
    </row>
    <row r="217" spans="29:32" x14ac:dyDescent="0.2">
      <c r="AC217" s="3"/>
      <c r="AD217" s="4">
        <f t="shared" si="25"/>
        <v>152</v>
      </c>
      <c r="AE217" t="str">
        <f t="shared" si="23"/>
        <v>tad</v>
      </c>
      <c r="AF217">
        <f t="shared" si="24"/>
        <v>0</v>
      </c>
    </row>
    <row r="218" spans="29:32" x14ac:dyDescent="0.2">
      <c r="AC218" s="3"/>
      <c r="AD218" s="4">
        <f t="shared" si="25"/>
        <v>153</v>
      </c>
      <c r="AE218" t="str">
        <f t="shared" ref="AE218:AE247" si="26">IF(U17="tad","tad",U17)</f>
        <v>tad</v>
      </c>
      <c r="AF218">
        <f t="shared" si="24"/>
        <v>0</v>
      </c>
    </row>
    <row r="219" spans="29:32" x14ac:dyDescent="0.2">
      <c r="AC219" s="3"/>
      <c r="AD219" s="4">
        <f t="shared" si="25"/>
        <v>154</v>
      </c>
      <c r="AE219" t="str">
        <f t="shared" si="26"/>
        <v>tad</v>
      </c>
      <c r="AF219">
        <f t="shared" si="24"/>
        <v>0</v>
      </c>
    </row>
    <row r="220" spans="29:32" x14ac:dyDescent="0.2">
      <c r="AC220" s="3"/>
      <c r="AD220" s="4">
        <f t="shared" si="25"/>
        <v>155</v>
      </c>
      <c r="AE220" t="str">
        <f t="shared" si="26"/>
        <v>tad</v>
      </c>
      <c r="AF220">
        <f t="shared" si="24"/>
        <v>0</v>
      </c>
    </row>
    <row r="221" spans="29:32" x14ac:dyDescent="0.2">
      <c r="AC221" s="3"/>
      <c r="AD221" s="4">
        <f t="shared" si="25"/>
        <v>156</v>
      </c>
      <c r="AE221" t="str">
        <f t="shared" si="26"/>
        <v>tad</v>
      </c>
      <c r="AF221">
        <f t="shared" si="24"/>
        <v>0</v>
      </c>
    </row>
    <row r="222" spans="29:32" x14ac:dyDescent="0.2">
      <c r="AC222" s="3"/>
      <c r="AD222" s="4">
        <f t="shared" si="25"/>
        <v>157</v>
      </c>
      <c r="AE222" t="str">
        <f t="shared" si="26"/>
        <v>tad</v>
      </c>
      <c r="AF222">
        <f t="shared" si="24"/>
        <v>0</v>
      </c>
    </row>
    <row r="223" spans="29:32" x14ac:dyDescent="0.2">
      <c r="AC223" s="3"/>
      <c r="AD223" s="4">
        <f t="shared" si="25"/>
        <v>158</v>
      </c>
      <c r="AE223" t="str">
        <f t="shared" si="26"/>
        <v>tad</v>
      </c>
      <c r="AF223">
        <f t="shared" si="24"/>
        <v>0</v>
      </c>
    </row>
    <row r="224" spans="29:32" x14ac:dyDescent="0.2">
      <c r="AC224" s="3"/>
      <c r="AD224" s="4">
        <f t="shared" si="25"/>
        <v>159</v>
      </c>
      <c r="AE224" t="str">
        <f t="shared" si="26"/>
        <v>tad</v>
      </c>
      <c r="AF224">
        <f t="shared" si="24"/>
        <v>0</v>
      </c>
    </row>
    <row r="225" spans="29:32" x14ac:dyDescent="0.2">
      <c r="AC225" s="3"/>
      <c r="AD225" s="4">
        <f t="shared" si="25"/>
        <v>160</v>
      </c>
      <c r="AE225" t="str">
        <f t="shared" si="26"/>
        <v>tad</v>
      </c>
      <c r="AF225">
        <f t="shared" si="24"/>
        <v>0</v>
      </c>
    </row>
    <row r="226" spans="29:32" x14ac:dyDescent="0.2">
      <c r="AC226" s="3"/>
      <c r="AD226" s="4">
        <f t="shared" si="25"/>
        <v>161</v>
      </c>
      <c r="AE226" t="str">
        <f t="shared" si="26"/>
        <v>tad</v>
      </c>
      <c r="AF226">
        <f t="shared" si="24"/>
        <v>0</v>
      </c>
    </row>
    <row r="227" spans="29:32" x14ac:dyDescent="0.2">
      <c r="AC227" s="3"/>
      <c r="AD227" s="4">
        <f t="shared" si="25"/>
        <v>162</v>
      </c>
      <c r="AE227" t="str">
        <f t="shared" si="26"/>
        <v>tad</v>
      </c>
      <c r="AF227">
        <f t="shared" si="24"/>
        <v>0</v>
      </c>
    </row>
    <row r="228" spans="29:32" x14ac:dyDescent="0.2">
      <c r="AC228" s="3"/>
      <c r="AD228" s="4">
        <f t="shared" si="25"/>
        <v>163</v>
      </c>
      <c r="AE228" t="str">
        <f t="shared" si="26"/>
        <v>tad</v>
      </c>
      <c r="AF228">
        <f t="shared" si="24"/>
        <v>0</v>
      </c>
    </row>
    <row r="229" spans="29:32" x14ac:dyDescent="0.2">
      <c r="AC229" s="3"/>
      <c r="AD229" s="4">
        <f t="shared" si="25"/>
        <v>164</v>
      </c>
      <c r="AE229" t="str">
        <f t="shared" si="26"/>
        <v>tad</v>
      </c>
      <c r="AF229">
        <f t="shared" si="24"/>
        <v>0</v>
      </c>
    </row>
    <row r="230" spans="29:32" x14ac:dyDescent="0.2">
      <c r="AC230" s="3"/>
      <c r="AD230" s="4">
        <f t="shared" si="25"/>
        <v>165</v>
      </c>
      <c r="AE230" t="str">
        <f t="shared" si="26"/>
        <v>tad</v>
      </c>
      <c r="AF230">
        <f t="shared" si="24"/>
        <v>0</v>
      </c>
    </row>
    <row r="231" spans="29:32" x14ac:dyDescent="0.2">
      <c r="AC231" s="3"/>
      <c r="AD231" s="4">
        <f t="shared" si="25"/>
        <v>166</v>
      </c>
      <c r="AE231" t="str">
        <f t="shared" si="26"/>
        <v>tad</v>
      </c>
      <c r="AF231">
        <f t="shared" si="24"/>
        <v>0</v>
      </c>
    </row>
    <row r="232" spans="29:32" x14ac:dyDescent="0.2">
      <c r="AC232" s="3"/>
      <c r="AD232" s="4">
        <f t="shared" si="25"/>
        <v>167</v>
      </c>
      <c r="AE232" t="str">
        <f t="shared" si="26"/>
        <v>tad</v>
      </c>
      <c r="AF232">
        <f t="shared" si="24"/>
        <v>0</v>
      </c>
    </row>
    <row r="233" spans="29:32" x14ac:dyDescent="0.2">
      <c r="AC233" s="3"/>
      <c r="AD233" s="4">
        <f t="shared" si="25"/>
        <v>168</v>
      </c>
      <c r="AE233" t="str">
        <f t="shared" si="26"/>
        <v>tad</v>
      </c>
      <c r="AF233">
        <f t="shared" si="24"/>
        <v>0</v>
      </c>
    </row>
    <row r="234" spans="29:32" x14ac:dyDescent="0.2">
      <c r="AC234" s="3"/>
      <c r="AD234" s="4">
        <f t="shared" si="25"/>
        <v>169</v>
      </c>
      <c r="AE234" t="str">
        <f t="shared" si="26"/>
        <v>tad</v>
      </c>
      <c r="AF234">
        <f t="shared" si="24"/>
        <v>0</v>
      </c>
    </row>
    <row r="235" spans="29:32" x14ac:dyDescent="0.2">
      <c r="AC235" s="3"/>
      <c r="AD235" s="4">
        <f t="shared" si="25"/>
        <v>170</v>
      </c>
      <c r="AE235" t="str">
        <f t="shared" si="26"/>
        <v>tad</v>
      </c>
      <c r="AF235">
        <f t="shared" si="24"/>
        <v>0</v>
      </c>
    </row>
    <row r="236" spans="29:32" x14ac:dyDescent="0.2">
      <c r="AC236" s="3"/>
      <c r="AD236" s="4">
        <f t="shared" si="25"/>
        <v>171</v>
      </c>
      <c r="AE236" t="str">
        <f t="shared" si="26"/>
        <v>tad</v>
      </c>
      <c r="AF236">
        <f t="shared" si="24"/>
        <v>0</v>
      </c>
    </row>
    <row r="237" spans="29:32" x14ac:dyDescent="0.2">
      <c r="AC237" s="3"/>
      <c r="AD237" s="4">
        <f t="shared" si="25"/>
        <v>172</v>
      </c>
      <c r="AE237" t="str">
        <f t="shared" si="26"/>
        <v>tad</v>
      </c>
      <c r="AF237">
        <f t="shared" si="24"/>
        <v>0</v>
      </c>
    </row>
    <row r="238" spans="29:32" x14ac:dyDescent="0.2">
      <c r="AC238" s="3"/>
      <c r="AD238" s="4">
        <f t="shared" si="25"/>
        <v>173</v>
      </c>
      <c r="AE238" t="str">
        <f t="shared" si="26"/>
        <v>tad</v>
      </c>
      <c r="AF238">
        <f t="shared" si="24"/>
        <v>0</v>
      </c>
    </row>
    <row r="239" spans="29:32" x14ac:dyDescent="0.2">
      <c r="AC239" s="3"/>
      <c r="AD239" s="4">
        <f t="shared" si="25"/>
        <v>174</v>
      </c>
      <c r="AE239" t="str">
        <f t="shared" si="26"/>
        <v>tad</v>
      </c>
      <c r="AF239">
        <f t="shared" si="24"/>
        <v>0</v>
      </c>
    </row>
    <row r="240" spans="29:32" x14ac:dyDescent="0.2">
      <c r="AC240" s="3"/>
      <c r="AD240" s="4">
        <f t="shared" si="25"/>
        <v>175</v>
      </c>
      <c r="AE240" t="str">
        <f t="shared" si="26"/>
        <v>tad</v>
      </c>
      <c r="AF240">
        <f t="shared" si="24"/>
        <v>0</v>
      </c>
    </row>
    <row r="241" spans="29:32" x14ac:dyDescent="0.2">
      <c r="AC241" s="3"/>
      <c r="AD241" s="4">
        <f t="shared" si="25"/>
        <v>176</v>
      </c>
      <c r="AE241" t="str">
        <f t="shared" si="26"/>
        <v>tad</v>
      </c>
      <c r="AF241">
        <f t="shared" si="24"/>
        <v>0</v>
      </c>
    </row>
    <row r="242" spans="29:32" x14ac:dyDescent="0.2">
      <c r="AC242" s="3"/>
      <c r="AD242" s="4">
        <f t="shared" si="25"/>
        <v>177</v>
      </c>
      <c r="AE242" t="str">
        <f t="shared" si="26"/>
        <v>tad</v>
      </c>
      <c r="AF242">
        <f t="shared" si="24"/>
        <v>0</v>
      </c>
    </row>
    <row r="243" spans="29:32" x14ac:dyDescent="0.2">
      <c r="AC243" s="3"/>
      <c r="AD243" s="4">
        <f t="shared" si="25"/>
        <v>178</v>
      </c>
      <c r="AE243" t="str">
        <f t="shared" si="26"/>
        <v>tad</v>
      </c>
      <c r="AF243">
        <f t="shared" si="24"/>
        <v>0</v>
      </c>
    </row>
    <row r="244" spans="29:32" x14ac:dyDescent="0.2">
      <c r="AC244" s="3"/>
      <c r="AD244" s="4">
        <f t="shared" si="25"/>
        <v>179</v>
      </c>
      <c r="AE244" t="str">
        <f t="shared" si="26"/>
        <v>tad</v>
      </c>
      <c r="AF244">
        <f t="shared" si="24"/>
        <v>0</v>
      </c>
    </row>
    <row r="245" spans="29:32" x14ac:dyDescent="0.2">
      <c r="AC245" s="3"/>
      <c r="AD245" s="4">
        <f t="shared" si="25"/>
        <v>180</v>
      </c>
      <c r="AE245" t="str">
        <f t="shared" si="26"/>
        <v>tad</v>
      </c>
      <c r="AF245">
        <f t="shared" si="24"/>
        <v>0</v>
      </c>
    </row>
    <row r="246" spans="29:32" x14ac:dyDescent="0.2">
      <c r="AC246" s="3"/>
      <c r="AD246" s="4">
        <f t="shared" si="25"/>
        <v>181</v>
      </c>
      <c r="AE246" t="str">
        <f t="shared" si="26"/>
        <v>tad</v>
      </c>
      <c r="AF246">
        <f t="shared" si="24"/>
        <v>0</v>
      </c>
    </row>
    <row r="247" spans="29:32" x14ac:dyDescent="0.2">
      <c r="AC247" s="3"/>
      <c r="AD247" s="4">
        <f t="shared" si="25"/>
        <v>182</v>
      </c>
      <c r="AE247" t="str">
        <f t="shared" si="26"/>
        <v>tad</v>
      </c>
      <c r="AF247">
        <f t="shared" si="24"/>
        <v>0</v>
      </c>
    </row>
    <row r="248" spans="29:32" x14ac:dyDescent="0.2">
      <c r="AC248" s="3"/>
      <c r="AD248" s="4">
        <f t="shared" si="25"/>
        <v>183</v>
      </c>
      <c r="AE248" t="str">
        <f t="shared" ref="AE248:AE278" si="27">IF(V17="tad","tad",V17)</f>
        <v>tad</v>
      </c>
      <c r="AF248">
        <f t="shared" si="24"/>
        <v>0</v>
      </c>
    </row>
    <row r="249" spans="29:32" x14ac:dyDescent="0.2">
      <c r="AC249" s="3"/>
      <c r="AD249" s="4">
        <f t="shared" si="25"/>
        <v>184</v>
      </c>
      <c r="AE249" t="str">
        <f t="shared" si="27"/>
        <v>tad</v>
      </c>
      <c r="AF249">
        <f t="shared" si="24"/>
        <v>0</v>
      </c>
    </row>
    <row r="250" spans="29:32" x14ac:dyDescent="0.2">
      <c r="AC250" s="3"/>
      <c r="AD250" s="4">
        <f t="shared" si="25"/>
        <v>185</v>
      </c>
      <c r="AE250" t="str">
        <f t="shared" si="27"/>
        <v>tad</v>
      </c>
      <c r="AF250">
        <f t="shared" si="24"/>
        <v>0</v>
      </c>
    </row>
    <row r="251" spans="29:32" x14ac:dyDescent="0.2">
      <c r="AC251" s="3"/>
      <c r="AD251" s="4">
        <f t="shared" si="25"/>
        <v>186</v>
      </c>
      <c r="AE251" t="str">
        <f t="shared" si="27"/>
        <v>tad</v>
      </c>
      <c r="AF251">
        <f t="shared" si="24"/>
        <v>0</v>
      </c>
    </row>
    <row r="252" spans="29:32" x14ac:dyDescent="0.2">
      <c r="AC252" s="3"/>
      <c r="AD252" s="4">
        <f t="shared" si="25"/>
        <v>187</v>
      </c>
      <c r="AE252" t="str">
        <f t="shared" si="27"/>
        <v>tad</v>
      </c>
      <c r="AF252">
        <f t="shared" si="24"/>
        <v>0</v>
      </c>
    </row>
    <row r="253" spans="29:32" x14ac:dyDescent="0.2">
      <c r="AC253" s="3"/>
      <c r="AD253" s="4">
        <f t="shared" si="25"/>
        <v>188</v>
      </c>
      <c r="AE253" t="str">
        <f t="shared" si="27"/>
        <v>tad</v>
      </c>
      <c r="AF253">
        <f t="shared" si="24"/>
        <v>0</v>
      </c>
    </row>
    <row r="254" spans="29:32" x14ac:dyDescent="0.2">
      <c r="AC254" s="3"/>
      <c r="AD254" s="4">
        <f t="shared" si="25"/>
        <v>189</v>
      </c>
      <c r="AE254" t="str">
        <f t="shared" si="27"/>
        <v>tad</v>
      </c>
      <c r="AF254">
        <f t="shared" si="24"/>
        <v>0</v>
      </c>
    </row>
    <row r="255" spans="29:32" x14ac:dyDescent="0.2">
      <c r="AC255" s="3"/>
      <c r="AD255" s="4">
        <f t="shared" si="25"/>
        <v>190</v>
      </c>
      <c r="AE255" t="str">
        <f t="shared" si="27"/>
        <v>tad</v>
      </c>
      <c r="AF255">
        <f t="shared" si="24"/>
        <v>0</v>
      </c>
    </row>
    <row r="256" spans="29:32" x14ac:dyDescent="0.2">
      <c r="AC256" s="3"/>
      <c r="AD256" s="4">
        <f t="shared" si="25"/>
        <v>191</v>
      </c>
      <c r="AE256" t="str">
        <f t="shared" si="27"/>
        <v>tad</v>
      </c>
      <c r="AF256">
        <f t="shared" si="24"/>
        <v>0</v>
      </c>
    </row>
    <row r="257" spans="29:32" x14ac:dyDescent="0.2">
      <c r="AC257" s="3"/>
      <c r="AD257" s="4">
        <f t="shared" si="25"/>
        <v>192</v>
      </c>
      <c r="AE257" t="str">
        <f t="shared" si="27"/>
        <v>tad</v>
      </c>
      <c r="AF257">
        <f t="shared" si="24"/>
        <v>0</v>
      </c>
    </row>
    <row r="258" spans="29:32" x14ac:dyDescent="0.2">
      <c r="AC258" s="3"/>
      <c r="AD258" s="4">
        <f t="shared" si="25"/>
        <v>193</v>
      </c>
      <c r="AE258" t="str">
        <f t="shared" si="27"/>
        <v>tad</v>
      </c>
      <c r="AF258">
        <f t="shared" si="24"/>
        <v>0</v>
      </c>
    </row>
    <row r="259" spans="29:32" x14ac:dyDescent="0.2">
      <c r="AC259" s="3"/>
      <c r="AD259" s="4">
        <f t="shared" si="25"/>
        <v>194</v>
      </c>
      <c r="AE259" t="str">
        <f t="shared" si="27"/>
        <v>tad</v>
      </c>
      <c r="AF259">
        <f t="shared" ref="AF259:AF322" si="28">IF(COUNT(AD259:AE259)=2,0,-AC$49/500)</f>
        <v>0</v>
      </c>
    </row>
    <row r="260" spans="29:32" x14ac:dyDescent="0.2">
      <c r="AC260" s="3"/>
      <c r="AD260" s="4">
        <f t="shared" ref="AD260:AD323" si="29">AD259+1</f>
        <v>195</v>
      </c>
      <c r="AE260" t="str">
        <f t="shared" si="27"/>
        <v>tad</v>
      </c>
      <c r="AF260">
        <f t="shared" si="28"/>
        <v>0</v>
      </c>
    </row>
    <row r="261" spans="29:32" x14ac:dyDescent="0.2">
      <c r="AC261" s="3"/>
      <c r="AD261" s="4">
        <f t="shared" si="29"/>
        <v>196</v>
      </c>
      <c r="AE261" t="str">
        <f t="shared" si="27"/>
        <v>tad</v>
      </c>
      <c r="AF261">
        <f t="shared" si="28"/>
        <v>0</v>
      </c>
    </row>
    <row r="262" spans="29:32" x14ac:dyDescent="0.2">
      <c r="AC262" s="3"/>
      <c r="AD262" s="4">
        <f t="shared" si="29"/>
        <v>197</v>
      </c>
      <c r="AE262" t="str">
        <f t="shared" si="27"/>
        <v>tad</v>
      </c>
      <c r="AF262">
        <f t="shared" si="28"/>
        <v>0</v>
      </c>
    </row>
    <row r="263" spans="29:32" x14ac:dyDescent="0.2">
      <c r="AC263" s="3"/>
      <c r="AD263" s="4">
        <f t="shared" si="29"/>
        <v>198</v>
      </c>
      <c r="AE263" t="str">
        <f t="shared" si="27"/>
        <v>tad</v>
      </c>
      <c r="AF263">
        <f t="shared" si="28"/>
        <v>0</v>
      </c>
    </row>
    <row r="264" spans="29:32" x14ac:dyDescent="0.2">
      <c r="AC264" s="3"/>
      <c r="AD264" s="4">
        <f t="shared" si="29"/>
        <v>199</v>
      </c>
      <c r="AE264" t="str">
        <f t="shared" si="27"/>
        <v>tad</v>
      </c>
      <c r="AF264">
        <f t="shared" si="28"/>
        <v>0</v>
      </c>
    </row>
    <row r="265" spans="29:32" x14ac:dyDescent="0.2">
      <c r="AC265" s="3"/>
      <c r="AD265" s="4">
        <f t="shared" si="29"/>
        <v>200</v>
      </c>
      <c r="AE265" t="str">
        <f t="shared" si="27"/>
        <v>tad</v>
      </c>
      <c r="AF265">
        <f t="shared" si="28"/>
        <v>0</v>
      </c>
    </row>
    <row r="266" spans="29:32" x14ac:dyDescent="0.2">
      <c r="AC266" s="3"/>
      <c r="AD266" s="4">
        <f t="shared" si="29"/>
        <v>201</v>
      </c>
      <c r="AE266" t="str">
        <f t="shared" si="27"/>
        <v>tad</v>
      </c>
      <c r="AF266">
        <f t="shared" si="28"/>
        <v>0</v>
      </c>
    </row>
    <row r="267" spans="29:32" x14ac:dyDescent="0.2">
      <c r="AC267" s="3"/>
      <c r="AD267" s="4">
        <f t="shared" si="29"/>
        <v>202</v>
      </c>
      <c r="AE267" t="str">
        <f t="shared" si="27"/>
        <v>tad</v>
      </c>
      <c r="AF267">
        <f t="shared" si="28"/>
        <v>0</v>
      </c>
    </row>
    <row r="268" spans="29:32" x14ac:dyDescent="0.2">
      <c r="AC268" s="3"/>
      <c r="AD268" s="4">
        <f t="shared" si="29"/>
        <v>203</v>
      </c>
      <c r="AE268" t="str">
        <f t="shared" si="27"/>
        <v>tad</v>
      </c>
      <c r="AF268">
        <f t="shared" si="28"/>
        <v>0</v>
      </c>
    </row>
    <row r="269" spans="29:32" x14ac:dyDescent="0.2">
      <c r="AC269" s="3"/>
      <c r="AD269" s="4">
        <f t="shared" si="29"/>
        <v>204</v>
      </c>
      <c r="AE269" t="str">
        <f t="shared" si="27"/>
        <v>tad</v>
      </c>
      <c r="AF269">
        <f t="shared" si="28"/>
        <v>0</v>
      </c>
    </row>
    <row r="270" spans="29:32" x14ac:dyDescent="0.2">
      <c r="AC270" s="3"/>
      <c r="AD270" s="4">
        <f t="shared" si="29"/>
        <v>205</v>
      </c>
      <c r="AE270" t="str">
        <f t="shared" si="27"/>
        <v>tad</v>
      </c>
      <c r="AF270">
        <f t="shared" si="28"/>
        <v>0</v>
      </c>
    </row>
    <row r="271" spans="29:32" x14ac:dyDescent="0.2">
      <c r="AC271" s="3"/>
      <c r="AD271" s="4">
        <f t="shared" si="29"/>
        <v>206</v>
      </c>
      <c r="AE271" t="str">
        <f t="shared" si="27"/>
        <v>tad</v>
      </c>
      <c r="AF271">
        <f t="shared" si="28"/>
        <v>0</v>
      </c>
    </row>
    <row r="272" spans="29:32" x14ac:dyDescent="0.2">
      <c r="AC272" s="3"/>
      <c r="AD272" s="4">
        <f t="shared" si="29"/>
        <v>207</v>
      </c>
      <c r="AE272" t="str">
        <f t="shared" si="27"/>
        <v>tad</v>
      </c>
      <c r="AF272">
        <f t="shared" si="28"/>
        <v>0</v>
      </c>
    </row>
    <row r="273" spans="29:32" x14ac:dyDescent="0.2">
      <c r="AC273" s="3"/>
      <c r="AD273" s="4">
        <f t="shared" si="29"/>
        <v>208</v>
      </c>
      <c r="AE273" t="str">
        <f t="shared" si="27"/>
        <v>tad</v>
      </c>
      <c r="AF273">
        <f t="shared" si="28"/>
        <v>0</v>
      </c>
    </row>
    <row r="274" spans="29:32" x14ac:dyDescent="0.2">
      <c r="AC274" s="3"/>
      <c r="AD274" s="4">
        <f t="shared" si="29"/>
        <v>209</v>
      </c>
      <c r="AE274" t="str">
        <f t="shared" si="27"/>
        <v>tad</v>
      </c>
      <c r="AF274">
        <f t="shared" si="28"/>
        <v>0</v>
      </c>
    </row>
    <row r="275" spans="29:32" x14ac:dyDescent="0.2">
      <c r="AC275" s="3"/>
      <c r="AD275" s="4">
        <f t="shared" si="29"/>
        <v>210</v>
      </c>
      <c r="AE275" t="str">
        <f t="shared" si="27"/>
        <v>tad</v>
      </c>
      <c r="AF275">
        <f t="shared" si="28"/>
        <v>0</v>
      </c>
    </row>
    <row r="276" spans="29:32" x14ac:dyDescent="0.2">
      <c r="AC276" s="3"/>
      <c r="AD276" s="4">
        <f t="shared" si="29"/>
        <v>211</v>
      </c>
      <c r="AE276" t="str">
        <f t="shared" si="27"/>
        <v>tad</v>
      </c>
      <c r="AF276">
        <f t="shared" si="28"/>
        <v>0</v>
      </c>
    </row>
    <row r="277" spans="29:32" x14ac:dyDescent="0.2">
      <c r="AC277" s="3"/>
      <c r="AD277" s="4">
        <f t="shared" si="29"/>
        <v>212</v>
      </c>
      <c r="AE277" t="str">
        <f t="shared" si="27"/>
        <v>tad</v>
      </c>
      <c r="AF277">
        <f t="shared" si="28"/>
        <v>0</v>
      </c>
    </row>
    <row r="278" spans="29:32" x14ac:dyDescent="0.2">
      <c r="AC278" s="3"/>
      <c r="AD278" s="4">
        <f t="shared" si="29"/>
        <v>213</v>
      </c>
      <c r="AE278" t="str">
        <f t="shared" si="27"/>
        <v>tad</v>
      </c>
      <c r="AF278">
        <f t="shared" si="28"/>
        <v>0</v>
      </c>
    </row>
    <row r="279" spans="29:32" x14ac:dyDescent="0.2">
      <c r="AC279" s="3"/>
      <c r="AD279" s="4">
        <f t="shared" si="29"/>
        <v>214</v>
      </c>
      <c r="AE279" t="str">
        <f t="shared" ref="AE279:AE309" si="30">IF(W17="tad","tad",W17)</f>
        <v>tad</v>
      </c>
      <c r="AF279">
        <f t="shared" si="28"/>
        <v>0</v>
      </c>
    </row>
    <row r="280" spans="29:32" x14ac:dyDescent="0.2">
      <c r="AC280" s="3"/>
      <c r="AD280" s="4">
        <f t="shared" si="29"/>
        <v>215</v>
      </c>
      <c r="AE280" t="str">
        <f t="shared" si="30"/>
        <v>tad</v>
      </c>
      <c r="AF280">
        <f t="shared" si="28"/>
        <v>0</v>
      </c>
    </row>
    <row r="281" spans="29:32" x14ac:dyDescent="0.2">
      <c r="AC281" s="3"/>
      <c r="AD281" s="4">
        <f t="shared" si="29"/>
        <v>216</v>
      </c>
      <c r="AE281" t="str">
        <f t="shared" si="30"/>
        <v>tad</v>
      </c>
      <c r="AF281">
        <f t="shared" si="28"/>
        <v>0</v>
      </c>
    </row>
    <row r="282" spans="29:32" x14ac:dyDescent="0.2">
      <c r="AC282" s="3"/>
      <c r="AD282" s="4">
        <f t="shared" si="29"/>
        <v>217</v>
      </c>
      <c r="AE282" t="str">
        <f t="shared" si="30"/>
        <v>tad</v>
      </c>
      <c r="AF282">
        <f t="shared" si="28"/>
        <v>0</v>
      </c>
    </row>
    <row r="283" spans="29:32" x14ac:dyDescent="0.2">
      <c r="AC283" s="3"/>
      <c r="AD283" s="4">
        <f t="shared" si="29"/>
        <v>218</v>
      </c>
      <c r="AE283" t="str">
        <f t="shared" si="30"/>
        <v>tad</v>
      </c>
      <c r="AF283">
        <f t="shared" si="28"/>
        <v>0</v>
      </c>
    </row>
    <row r="284" spans="29:32" x14ac:dyDescent="0.2">
      <c r="AC284" s="3"/>
      <c r="AD284" s="4">
        <f t="shared" si="29"/>
        <v>219</v>
      </c>
      <c r="AE284" t="str">
        <f t="shared" si="30"/>
        <v>tad</v>
      </c>
      <c r="AF284">
        <f t="shared" si="28"/>
        <v>0</v>
      </c>
    </row>
    <row r="285" spans="29:32" x14ac:dyDescent="0.2">
      <c r="AC285" s="3"/>
      <c r="AD285" s="4">
        <f t="shared" si="29"/>
        <v>220</v>
      </c>
      <c r="AE285" t="str">
        <f t="shared" si="30"/>
        <v>tad</v>
      </c>
      <c r="AF285">
        <f t="shared" si="28"/>
        <v>0</v>
      </c>
    </row>
    <row r="286" spans="29:32" x14ac:dyDescent="0.2">
      <c r="AC286" s="3"/>
      <c r="AD286" s="4">
        <f t="shared" si="29"/>
        <v>221</v>
      </c>
      <c r="AE286" t="str">
        <f t="shared" si="30"/>
        <v>tad</v>
      </c>
      <c r="AF286">
        <f t="shared" si="28"/>
        <v>0</v>
      </c>
    </row>
    <row r="287" spans="29:32" x14ac:dyDescent="0.2">
      <c r="AC287" s="3"/>
      <c r="AD287" s="4">
        <f t="shared" si="29"/>
        <v>222</v>
      </c>
      <c r="AE287" t="str">
        <f t="shared" si="30"/>
        <v>tad</v>
      </c>
      <c r="AF287">
        <f t="shared" si="28"/>
        <v>0</v>
      </c>
    </row>
    <row r="288" spans="29:32" x14ac:dyDescent="0.2">
      <c r="AC288" s="3"/>
      <c r="AD288" s="4">
        <f t="shared" si="29"/>
        <v>223</v>
      </c>
      <c r="AE288" t="str">
        <f t="shared" si="30"/>
        <v>tad</v>
      </c>
      <c r="AF288">
        <f t="shared" si="28"/>
        <v>0</v>
      </c>
    </row>
    <row r="289" spans="29:32" x14ac:dyDescent="0.2">
      <c r="AC289" s="3"/>
      <c r="AD289" s="4">
        <f t="shared" si="29"/>
        <v>224</v>
      </c>
      <c r="AE289" t="str">
        <f t="shared" si="30"/>
        <v>tad</v>
      </c>
      <c r="AF289">
        <f t="shared" si="28"/>
        <v>0</v>
      </c>
    </row>
    <row r="290" spans="29:32" x14ac:dyDescent="0.2">
      <c r="AC290" s="3"/>
      <c r="AD290" s="4">
        <f t="shared" si="29"/>
        <v>225</v>
      </c>
      <c r="AE290" t="str">
        <f t="shared" si="30"/>
        <v>tad</v>
      </c>
      <c r="AF290">
        <f t="shared" si="28"/>
        <v>0</v>
      </c>
    </row>
    <row r="291" spans="29:32" x14ac:dyDescent="0.2">
      <c r="AC291" s="3"/>
      <c r="AD291" s="4">
        <f t="shared" si="29"/>
        <v>226</v>
      </c>
      <c r="AE291" t="str">
        <f t="shared" si="30"/>
        <v>tad</v>
      </c>
      <c r="AF291">
        <f t="shared" si="28"/>
        <v>0</v>
      </c>
    </row>
    <row r="292" spans="29:32" x14ac:dyDescent="0.2">
      <c r="AC292" s="3"/>
      <c r="AD292" s="4">
        <f t="shared" si="29"/>
        <v>227</v>
      </c>
      <c r="AE292" t="str">
        <f t="shared" si="30"/>
        <v>tad</v>
      </c>
      <c r="AF292">
        <f t="shared" si="28"/>
        <v>0</v>
      </c>
    </row>
    <row r="293" spans="29:32" x14ac:dyDescent="0.2">
      <c r="AC293" s="3"/>
      <c r="AD293" s="4">
        <f t="shared" si="29"/>
        <v>228</v>
      </c>
      <c r="AE293" t="str">
        <f t="shared" si="30"/>
        <v>tad</v>
      </c>
      <c r="AF293">
        <f t="shared" si="28"/>
        <v>0</v>
      </c>
    </row>
    <row r="294" spans="29:32" x14ac:dyDescent="0.2">
      <c r="AC294" s="3"/>
      <c r="AD294" s="4">
        <f t="shared" si="29"/>
        <v>229</v>
      </c>
      <c r="AE294" t="str">
        <f t="shared" si="30"/>
        <v>tad</v>
      </c>
      <c r="AF294">
        <f t="shared" si="28"/>
        <v>0</v>
      </c>
    </row>
    <row r="295" spans="29:32" x14ac:dyDescent="0.2">
      <c r="AC295" s="3"/>
      <c r="AD295" s="4">
        <f t="shared" si="29"/>
        <v>230</v>
      </c>
      <c r="AE295" t="str">
        <f t="shared" si="30"/>
        <v>tad</v>
      </c>
      <c r="AF295">
        <f t="shared" si="28"/>
        <v>0</v>
      </c>
    </row>
    <row r="296" spans="29:32" x14ac:dyDescent="0.2">
      <c r="AC296" s="3"/>
      <c r="AD296" s="4">
        <f t="shared" si="29"/>
        <v>231</v>
      </c>
      <c r="AE296" t="str">
        <f t="shared" si="30"/>
        <v>tad</v>
      </c>
      <c r="AF296">
        <f t="shared" si="28"/>
        <v>0</v>
      </c>
    </row>
    <row r="297" spans="29:32" x14ac:dyDescent="0.2">
      <c r="AC297" s="3"/>
      <c r="AD297" s="4">
        <f t="shared" si="29"/>
        <v>232</v>
      </c>
      <c r="AE297" t="str">
        <f t="shared" si="30"/>
        <v>tad</v>
      </c>
      <c r="AF297">
        <f t="shared" si="28"/>
        <v>0</v>
      </c>
    </row>
    <row r="298" spans="29:32" x14ac:dyDescent="0.2">
      <c r="AC298" s="3"/>
      <c r="AD298" s="4">
        <f t="shared" si="29"/>
        <v>233</v>
      </c>
      <c r="AE298" t="str">
        <f t="shared" si="30"/>
        <v>tad</v>
      </c>
      <c r="AF298">
        <f t="shared" si="28"/>
        <v>0</v>
      </c>
    </row>
    <row r="299" spans="29:32" x14ac:dyDescent="0.2">
      <c r="AC299" s="3"/>
      <c r="AD299" s="4">
        <f t="shared" si="29"/>
        <v>234</v>
      </c>
      <c r="AE299" t="str">
        <f t="shared" si="30"/>
        <v>tad</v>
      </c>
      <c r="AF299">
        <f t="shared" si="28"/>
        <v>0</v>
      </c>
    </row>
    <row r="300" spans="29:32" x14ac:dyDescent="0.2">
      <c r="AC300" s="3"/>
      <c r="AD300" s="4">
        <f t="shared" si="29"/>
        <v>235</v>
      </c>
      <c r="AE300" t="str">
        <f t="shared" si="30"/>
        <v>tad</v>
      </c>
      <c r="AF300">
        <f t="shared" si="28"/>
        <v>0</v>
      </c>
    </row>
    <row r="301" spans="29:32" x14ac:dyDescent="0.2">
      <c r="AC301" s="3"/>
      <c r="AD301" s="4">
        <f t="shared" si="29"/>
        <v>236</v>
      </c>
      <c r="AE301" t="str">
        <f t="shared" si="30"/>
        <v>tad</v>
      </c>
      <c r="AF301">
        <f t="shared" si="28"/>
        <v>0</v>
      </c>
    </row>
    <row r="302" spans="29:32" x14ac:dyDescent="0.2">
      <c r="AC302" s="3"/>
      <c r="AD302" s="4">
        <f t="shared" si="29"/>
        <v>237</v>
      </c>
      <c r="AE302" t="str">
        <f t="shared" si="30"/>
        <v>tad</v>
      </c>
      <c r="AF302">
        <f t="shared" si="28"/>
        <v>0</v>
      </c>
    </row>
    <row r="303" spans="29:32" x14ac:dyDescent="0.2">
      <c r="AC303" s="3"/>
      <c r="AD303" s="4">
        <f t="shared" si="29"/>
        <v>238</v>
      </c>
      <c r="AE303" t="str">
        <f t="shared" si="30"/>
        <v>tad</v>
      </c>
      <c r="AF303">
        <f t="shared" si="28"/>
        <v>0</v>
      </c>
    </row>
    <row r="304" spans="29:32" x14ac:dyDescent="0.2">
      <c r="AC304" s="3"/>
      <c r="AD304" s="4">
        <f t="shared" si="29"/>
        <v>239</v>
      </c>
      <c r="AE304" t="str">
        <f t="shared" si="30"/>
        <v>tad</v>
      </c>
      <c r="AF304">
        <f t="shared" si="28"/>
        <v>0</v>
      </c>
    </row>
    <row r="305" spans="29:32" x14ac:dyDescent="0.2">
      <c r="AC305" s="3"/>
      <c r="AD305" s="4">
        <f t="shared" si="29"/>
        <v>240</v>
      </c>
      <c r="AE305" t="str">
        <f t="shared" si="30"/>
        <v>tad</v>
      </c>
      <c r="AF305">
        <f t="shared" si="28"/>
        <v>0</v>
      </c>
    </row>
    <row r="306" spans="29:32" x14ac:dyDescent="0.2">
      <c r="AC306" s="3"/>
      <c r="AD306" s="4">
        <f t="shared" si="29"/>
        <v>241</v>
      </c>
      <c r="AE306" t="str">
        <f t="shared" si="30"/>
        <v>tad</v>
      </c>
      <c r="AF306">
        <f t="shared" si="28"/>
        <v>0</v>
      </c>
    </row>
    <row r="307" spans="29:32" x14ac:dyDescent="0.2">
      <c r="AC307" s="3"/>
      <c r="AD307" s="4">
        <f t="shared" si="29"/>
        <v>242</v>
      </c>
      <c r="AE307" t="str">
        <f t="shared" si="30"/>
        <v>tad</v>
      </c>
      <c r="AF307">
        <f t="shared" si="28"/>
        <v>0</v>
      </c>
    </row>
    <row r="308" spans="29:32" x14ac:dyDescent="0.2">
      <c r="AC308" s="3"/>
      <c r="AD308" s="4">
        <f t="shared" si="29"/>
        <v>243</v>
      </c>
      <c r="AE308" t="str">
        <f t="shared" si="30"/>
        <v>tad</v>
      </c>
      <c r="AF308">
        <f t="shared" si="28"/>
        <v>0</v>
      </c>
    </row>
    <row r="309" spans="29:32" x14ac:dyDescent="0.2">
      <c r="AC309" s="3"/>
      <c r="AD309" s="4">
        <f t="shared" si="29"/>
        <v>244</v>
      </c>
      <c r="AE309" t="str">
        <f t="shared" si="30"/>
        <v>tad</v>
      </c>
      <c r="AF309">
        <f t="shared" si="28"/>
        <v>0</v>
      </c>
    </row>
    <row r="310" spans="29:32" x14ac:dyDescent="0.2">
      <c r="AC310" s="3"/>
      <c r="AD310" s="4">
        <f t="shared" si="29"/>
        <v>245</v>
      </c>
      <c r="AE310" t="str">
        <f t="shared" ref="AE310:AE339" si="31">IF(X17="tad","tad",X17)</f>
        <v>tad</v>
      </c>
      <c r="AF310">
        <f t="shared" si="28"/>
        <v>0</v>
      </c>
    </row>
    <row r="311" spans="29:32" x14ac:dyDescent="0.2">
      <c r="AC311" s="3"/>
      <c r="AD311" s="4">
        <f t="shared" si="29"/>
        <v>246</v>
      </c>
      <c r="AE311" t="str">
        <f t="shared" si="31"/>
        <v>tad</v>
      </c>
      <c r="AF311">
        <f t="shared" si="28"/>
        <v>0</v>
      </c>
    </row>
    <row r="312" spans="29:32" x14ac:dyDescent="0.2">
      <c r="AC312" s="3"/>
      <c r="AD312" s="4">
        <f t="shared" si="29"/>
        <v>247</v>
      </c>
      <c r="AE312" t="str">
        <f t="shared" si="31"/>
        <v>tad</v>
      </c>
      <c r="AF312">
        <f t="shared" si="28"/>
        <v>0</v>
      </c>
    </row>
    <row r="313" spans="29:32" x14ac:dyDescent="0.2">
      <c r="AC313" s="3"/>
      <c r="AD313" s="4">
        <f t="shared" si="29"/>
        <v>248</v>
      </c>
      <c r="AE313" t="str">
        <f t="shared" si="31"/>
        <v>tad</v>
      </c>
      <c r="AF313">
        <f t="shared" si="28"/>
        <v>0</v>
      </c>
    </row>
    <row r="314" spans="29:32" x14ac:dyDescent="0.2">
      <c r="AC314" s="3"/>
      <c r="AD314" s="4">
        <f t="shared" si="29"/>
        <v>249</v>
      </c>
      <c r="AE314" t="str">
        <f t="shared" si="31"/>
        <v>tad</v>
      </c>
      <c r="AF314">
        <f t="shared" si="28"/>
        <v>0</v>
      </c>
    </row>
    <row r="315" spans="29:32" x14ac:dyDescent="0.2">
      <c r="AC315" s="3"/>
      <c r="AD315" s="4">
        <f t="shared" si="29"/>
        <v>250</v>
      </c>
      <c r="AE315" t="str">
        <f t="shared" si="31"/>
        <v>tad</v>
      </c>
      <c r="AF315">
        <f t="shared" si="28"/>
        <v>0</v>
      </c>
    </row>
    <row r="316" spans="29:32" x14ac:dyDescent="0.2">
      <c r="AC316" s="3"/>
      <c r="AD316" s="4">
        <f t="shared" si="29"/>
        <v>251</v>
      </c>
      <c r="AE316" t="str">
        <f t="shared" si="31"/>
        <v>tad</v>
      </c>
      <c r="AF316">
        <f t="shared" si="28"/>
        <v>0</v>
      </c>
    </row>
    <row r="317" spans="29:32" x14ac:dyDescent="0.2">
      <c r="AC317" s="3"/>
      <c r="AD317" s="4">
        <f t="shared" si="29"/>
        <v>252</v>
      </c>
      <c r="AE317" t="str">
        <f t="shared" si="31"/>
        <v>tad</v>
      </c>
      <c r="AF317">
        <f t="shared" si="28"/>
        <v>0</v>
      </c>
    </row>
    <row r="318" spans="29:32" x14ac:dyDescent="0.2">
      <c r="AC318" s="3"/>
      <c r="AD318" s="4">
        <f t="shared" si="29"/>
        <v>253</v>
      </c>
      <c r="AE318" t="str">
        <f t="shared" si="31"/>
        <v>tad</v>
      </c>
      <c r="AF318">
        <f t="shared" si="28"/>
        <v>0</v>
      </c>
    </row>
    <row r="319" spans="29:32" x14ac:dyDescent="0.2">
      <c r="AC319" s="3"/>
      <c r="AD319" s="4">
        <f t="shared" si="29"/>
        <v>254</v>
      </c>
      <c r="AE319" t="str">
        <f t="shared" si="31"/>
        <v>tad</v>
      </c>
      <c r="AF319">
        <f t="shared" si="28"/>
        <v>0</v>
      </c>
    </row>
    <row r="320" spans="29:32" x14ac:dyDescent="0.2">
      <c r="AC320" s="3"/>
      <c r="AD320" s="4">
        <f t="shared" si="29"/>
        <v>255</v>
      </c>
      <c r="AE320" t="str">
        <f t="shared" si="31"/>
        <v>tad</v>
      </c>
      <c r="AF320">
        <f t="shared" si="28"/>
        <v>0</v>
      </c>
    </row>
    <row r="321" spans="29:32" x14ac:dyDescent="0.2">
      <c r="AC321" s="3"/>
      <c r="AD321" s="4">
        <f t="shared" si="29"/>
        <v>256</v>
      </c>
      <c r="AE321" t="str">
        <f t="shared" si="31"/>
        <v>tad</v>
      </c>
      <c r="AF321">
        <f t="shared" si="28"/>
        <v>0</v>
      </c>
    </row>
    <row r="322" spans="29:32" x14ac:dyDescent="0.2">
      <c r="AC322" s="3"/>
      <c r="AD322" s="4">
        <f t="shared" si="29"/>
        <v>257</v>
      </c>
      <c r="AE322" t="str">
        <f t="shared" si="31"/>
        <v>tad</v>
      </c>
      <c r="AF322">
        <f t="shared" si="28"/>
        <v>0</v>
      </c>
    </row>
    <row r="323" spans="29:32" x14ac:dyDescent="0.2">
      <c r="AC323" s="3"/>
      <c r="AD323" s="4">
        <f t="shared" si="29"/>
        <v>258</v>
      </c>
      <c r="AE323" t="str">
        <f t="shared" si="31"/>
        <v>tad</v>
      </c>
      <c r="AF323">
        <f t="shared" ref="AF323:AF386" si="32">IF(COUNT(AD323:AE323)=2,0,-AC$49/500)</f>
        <v>0</v>
      </c>
    </row>
    <row r="324" spans="29:32" x14ac:dyDescent="0.2">
      <c r="AC324" s="3"/>
      <c r="AD324" s="4">
        <f t="shared" ref="AD324:AD387" si="33">AD323+1</f>
        <v>259</v>
      </c>
      <c r="AE324" t="str">
        <f t="shared" si="31"/>
        <v>tad</v>
      </c>
      <c r="AF324">
        <f t="shared" si="32"/>
        <v>0</v>
      </c>
    </row>
    <row r="325" spans="29:32" x14ac:dyDescent="0.2">
      <c r="AC325" s="3"/>
      <c r="AD325" s="4">
        <f t="shared" si="33"/>
        <v>260</v>
      </c>
      <c r="AE325" t="str">
        <f t="shared" si="31"/>
        <v>tad</v>
      </c>
      <c r="AF325">
        <f t="shared" si="32"/>
        <v>0</v>
      </c>
    </row>
    <row r="326" spans="29:32" x14ac:dyDescent="0.2">
      <c r="AC326" s="3"/>
      <c r="AD326" s="4">
        <f t="shared" si="33"/>
        <v>261</v>
      </c>
      <c r="AE326" t="str">
        <f t="shared" si="31"/>
        <v>tad</v>
      </c>
      <c r="AF326">
        <f t="shared" si="32"/>
        <v>0</v>
      </c>
    </row>
    <row r="327" spans="29:32" x14ac:dyDescent="0.2">
      <c r="AC327" s="3"/>
      <c r="AD327" s="4">
        <f t="shared" si="33"/>
        <v>262</v>
      </c>
      <c r="AE327" t="str">
        <f t="shared" si="31"/>
        <v>tad</v>
      </c>
      <c r="AF327">
        <f t="shared" si="32"/>
        <v>0</v>
      </c>
    </row>
    <row r="328" spans="29:32" x14ac:dyDescent="0.2">
      <c r="AC328" s="3"/>
      <c r="AD328" s="4">
        <f t="shared" si="33"/>
        <v>263</v>
      </c>
      <c r="AE328" t="str">
        <f t="shared" si="31"/>
        <v>tad</v>
      </c>
      <c r="AF328">
        <f t="shared" si="32"/>
        <v>0</v>
      </c>
    </row>
    <row r="329" spans="29:32" x14ac:dyDescent="0.2">
      <c r="AC329" s="3"/>
      <c r="AD329" s="4">
        <f t="shared" si="33"/>
        <v>264</v>
      </c>
      <c r="AE329" t="str">
        <f t="shared" si="31"/>
        <v>tad</v>
      </c>
      <c r="AF329">
        <f t="shared" si="32"/>
        <v>0</v>
      </c>
    </row>
    <row r="330" spans="29:32" x14ac:dyDescent="0.2">
      <c r="AC330" s="3"/>
      <c r="AD330" s="4">
        <f t="shared" si="33"/>
        <v>265</v>
      </c>
      <c r="AE330" t="str">
        <f t="shared" si="31"/>
        <v>tad</v>
      </c>
      <c r="AF330">
        <f t="shared" si="32"/>
        <v>0</v>
      </c>
    </row>
    <row r="331" spans="29:32" x14ac:dyDescent="0.2">
      <c r="AC331" s="3"/>
      <c r="AD331" s="4">
        <f t="shared" si="33"/>
        <v>266</v>
      </c>
      <c r="AE331" t="str">
        <f t="shared" si="31"/>
        <v>tad</v>
      </c>
      <c r="AF331">
        <f t="shared" si="32"/>
        <v>0</v>
      </c>
    </row>
    <row r="332" spans="29:32" x14ac:dyDescent="0.2">
      <c r="AC332" s="3"/>
      <c r="AD332" s="4">
        <f t="shared" si="33"/>
        <v>267</v>
      </c>
      <c r="AE332" t="str">
        <f t="shared" si="31"/>
        <v>tad</v>
      </c>
      <c r="AF332">
        <f t="shared" si="32"/>
        <v>0</v>
      </c>
    </row>
    <row r="333" spans="29:32" x14ac:dyDescent="0.2">
      <c r="AC333" s="3"/>
      <c r="AD333" s="4">
        <f t="shared" si="33"/>
        <v>268</v>
      </c>
      <c r="AE333" t="str">
        <f t="shared" si="31"/>
        <v>tad</v>
      </c>
      <c r="AF333">
        <f t="shared" si="32"/>
        <v>0</v>
      </c>
    </row>
    <row r="334" spans="29:32" x14ac:dyDescent="0.2">
      <c r="AC334" s="3"/>
      <c r="AD334" s="4">
        <f t="shared" si="33"/>
        <v>269</v>
      </c>
      <c r="AE334" t="str">
        <f t="shared" si="31"/>
        <v>tad</v>
      </c>
      <c r="AF334">
        <f t="shared" si="32"/>
        <v>0</v>
      </c>
    </row>
    <row r="335" spans="29:32" x14ac:dyDescent="0.2">
      <c r="AC335" s="3"/>
      <c r="AD335" s="4">
        <f t="shared" si="33"/>
        <v>270</v>
      </c>
      <c r="AE335" t="str">
        <f t="shared" si="31"/>
        <v>tad</v>
      </c>
      <c r="AF335">
        <f t="shared" si="32"/>
        <v>0</v>
      </c>
    </row>
    <row r="336" spans="29:32" x14ac:dyDescent="0.2">
      <c r="AC336" s="3"/>
      <c r="AD336" s="4">
        <f t="shared" si="33"/>
        <v>271</v>
      </c>
      <c r="AE336" t="str">
        <f t="shared" si="31"/>
        <v>tad</v>
      </c>
      <c r="AF336">
        <f t="shared" si="32"/>
        <v>0</v>
      </c>
    </row>
    <row r="337" spans="29:32" x14ac:dyDescent="0.2">
      <c r="AC337" s="3"/>
      <c r="AD337" s="4">
        <f t="shared" si="33"/>
        <v>272</v>
      </c>
      <c r="AE337" t="str">
        <f t="shared" si="31"/>
        <v>tad</v>
      </c>
      <c r="AF337">
        <f t="shared" si="32"/>
        <v>0</v>
      </c>
    </row>
    <row r="338" spans="29:32" x14ac:dyDescent="0.2">
      <c r="AC338" s="3"/>
      <c r="AD338" s="4">
        <f t="shared" si="33"/>
        <v>273</v>
      </c>
      <c r="AE338" t="str">
        <f t="shared" si="31"/>
        <v>tad</v>
      </c>
      <c r="AF338">
        <f t="shared" si="32"/>
        <v>0</v>
      </c>
    </row>
    <row r="339" spans="29:32" x14ac:dyDescent="0.2">
      <c r="AC339" s="3"/>
      <c r="AD339" s="4">
        <f t="shared" si="33"/>
        <v>274</v>
      </c>
      <c r="AE339" t="str">
        <f t="shared" si="31"/>
        <v>tad</v>
      </c>
      <c r="AF339">
        <f t="shared" si="32"/>
        <v>0</v>
      </c>
    </row>
    <row r="340" spans="29:32" x14ac:dyDescent="0.2">
      <c r="AC340" s="3"/>
      <c r="AD340" s="4">
        <f t="shared" si="33"/>
        <v>275</v>
      </c>
      <c r="AE340" t="str">
        <f t="shared" ref="AE340:AE370" si="34">IF(Y17="tad","tad",Y17)</f>
        <v>tad</v>
      </c>
      <c r="AF340">
        <f t="shared" si="32"/>
        <v>0</v>
      </c>
    </row>
    <row r="341" spans="29:32" x14ac:dyDescent="0.2">
      <c r="AC341" s="3"/>
      <c r="AD341" s="4">
        <f t="shared" si="33"/>
        <v>276</v>
      </c>
      <c r="AE341" t="str">
        <f t="shared" si="34"/>
        <v>tad</v>
      </c>
      <c r="AF341">
        <f t="shared" si="32"/>
        <v>0</v>
      </c>
    </row>
    <row r="342" spans="29:32" x14ac:dyDescent="0.2">
      <c r="AC342" s="3"/>
      <c r="AD342" s="4">
        <f t="shared" si="33"/>
        <v>277</v>
      </c>
      <c r="AE342" t="str">
        <f t="shared" si="34"/>
        <v>tad</v>
      </c>
      <c r="AF342">
        <f t="shared" si="32"/>
        <v>0</v>
      </c>
    </row>
    <row r="343" spans="29:32" x14ac:dyDescent="0.2">
      <c r="AC343" s="3"/>
      <c r="AD343" s="4">
        <f t="shared" si="33"/>
        <v>278</v>
      </c>
      <c r="AE343" t="str">
        <f t="shared" si="34"/>
        <v>tad</v>
      </c>
      <c r="AF343">
        <f t="shared" si="32"/>
        <v>0</v>
      </c>
    </row>
    <row r="344" spans="29:32" x14ac:dyDescent="0.2">
      <c r="AC344" s="3"/>
      <c r="AD344" s="4">
        <f t="shared" si="33"/>
        <v>279</v>
      </c>
      <c r="AE344" t="str">
        <f t="shared" si="34"/>
        <v>tad</v>
      </c>
      <c r="AF344">
        <f t="shared" si="32"/>
        <v>0</v>
      </c>
    </row>
    <row r="345" spans="29:32" x14ac:dyDescent="0.2">
      <c r="AC345" s="3"/>
      <c r="AD345" s="4">
        <f t="shared" si="33"/>
        <v>280</v>
      </c>
      <c r="AE345" t="str">
        <f t="shared" si="34"/>
        <v>tad</v>
      </c>
      <c r="AF345">
        <f t="shared" si="32"/>
        <v>0</v>
      </c>
    </row>
    <row r="346" spans="29:32" x14ac:dyDescent="0.2">
      <c r="AC346" s="3"/>
      <c r="AD346" s="4">
        <f t="shared" si="33"/>
        <v>281</v>
      </c>
      <c r="AE346" t="str">
        <f t="shared" si="34"/>
        <v>tad</v>
      </c>
      <c r="AF346">
        <f t="shared" si="32"/>
        <v>0</v>
      </c>
    </row>
    <row r="347" spans="29:32" x14ac:dyDescent="0.2">
      <c r="AC347" s="3"/>
      <c r="AD347" s="4">
        <f t="shared" si="33"/>
        <v>282</v>
      </c>
      <c r="AE347" t="str">
        <f t="shared" si="34"/>
        <v>tad</v>
      </c>
      <c r="AF347">
        <f t="shared" si="32"/>
        <v>0</v>
      </c>
    </row>
    <row r="348" spans="29:32" x14ac:dyDescent="0.2">
      <c r="AC348" s="3"/>
      <c r="AD348" s="4">
        <f t="shared" si="33"/>
        <v>283</v>
      </c>
      <c r="AE348" t="str">
        <f t="shared" si="34"/>
        <v>tad</v>
      </c>
      <c r="AF348">
        <f t="shared" si="32"/>
        <v>0</v>
      </c>
    </row>
    <row r="349" spans="29:32" x14ac:dyDescent="0.2">
      <c r="AC349" s="3"/>
      <c r="AD349" s="4">
        <f t="shared" si="33"/>
        <v>284</v>
      </c>
      <c r="AE349" t="str">
        <f t="shared" si="34"/>
        <v>tad</v>
      </c>
      <c r="AF349">
        <f t="shared" si="32"/>
        <v>0</v>
      </c>
    </row>
    <row r="350" spans="29:32" x14ac:dyDescent="0.2">
      <c r="AC350" s="3"/>
      <c r="AD350" s="4">
        <f t="shared" si="33"/>
        <v>285</v>
      </c>
      <c r="AE350" t="str">
        <f t="shared" si="34"/>
        <v>tad</v>
      </c>
      <c r="AF350">
        <f t="shared" si="32"/>
        <v>0</v>
      </c>
    </row>
    <row r="351" spans="29:32" x14ac:dyDescent="0.2">
      <c r="AC351" s="3"/>
      <c r="AD351" s="4">
        <f t="shared" si="33"/>
        <v>286</v>
      </c>
      <c r="AE351" t="str">
        <f t="shared" si="34"/>
        <v>tad</v>
      </c>
      <c r="AF351">
        <f t="shared" si="32"/>
        <v>0</v>
      </c>
    </row>
    <row r="352" spans="29:32" x14ac:dyDescent="0.2">
      <c r="AC352" s="3"/>
      <c r="AD352" s="4">
        <f t="shared" si="33"/>
        <v>287</v>
      </c>
      <c r="AE352" t="str">
        <f t="shared" si="34"/>
        <v>tad</v>
      </c>
      <c r="AF352">
        <f t="shared" si="32"/>
        <v>0</v>
      </c>
    </row>
    <row r="353" spans="29:32" x14ac:dyDescent="0.2">
      <c r="AC353" s="3"/>
      <c r="AD353" s="4">
        <f t="shared" si="33"/>
        <v>288</v>
      </c>
      <c r="AE353" t="str">
        <f t="shared" si="34"/>
        <v>tad</v>
      </c>
      <c r="AF353">
        <f t="shared" si="32"/>
        <v>0</v>
      </c>
    </row>
    <row r="354" spans="29:32" x14ac:dyDescent="0.2">
      <c r="AC354" s="3"/>
      <c r="AD354" s="4">
        <f t="shared" si="33"/>
        <v>289</v>
      </c>
      <c r="AE354" t="str">
        <f t="shared" si="34"/>
        <v>tad</v>
      </c>
      <c r="AF354">
        <f t="shared" si="32"/>
        <v>0</v>
      </c>
    </row>
    <row r="355" spans="29:32" x14ac:dyDescent="0.2">
      <c r="AC355" s="3"/>
      <c r="AD355" s="4">
        <f t="shared" si="33"/>
        <v>290</v>
      </c>
      <c r="AE355" t="str">
        <f t="shared" si="34"/>
        <v>tad</v>
      </c>
      <c r="AF355">
        <f t="shared" si="32"/>
        <v>0</v>
      </c>
    </row>
    <row r="356" spans="29:32" x14ac:dyDescent="0.2">
      <c r="AC356" s="3"/>
      <c r="AD356" s="4">
        <f t="shared" si="33"/>
        <v>291</v>
      </c>
      <c r="AE356" t="str">
        <f t="shared" si="34"/>
        <v>tad</v>
      </c>
      <c r="AF356">
        <f t="shared" si="32"/>
        <v>0</v>
      </c>
    </row>
    <row r="357" spans="29:32" x14ac:dyDescent="0.2">
      <c r="AC357" s="3"/>
      <c r="AD357" s="4">
        <f t="shared" si="33"/>
        <v>292</v>
      </c>
      <c r="AE357" t="str">
        <f t="shared" si="34"/>
        <v>tad</v>
      </c>
      <c r="AF357">
        <f t="shared" si="32"/>
        <v>0</v>
      </c>
    </row>
    <row r="358" spans="29:32" x14ac:dyDescent="0.2">
      <c r="AC358" s="3"/>
      <c r="AD358" s="4">
        <f t="shared" si="33"/>
        <v>293</v>
      </c>
      <c r="AE358" t="str">
        <f t="shared" si="34"/>
        <v>tad</v>
      </c>
      <c r="AF358">
        <f t="shared" si="32"/>
        <v>0</v>
      </c>
    </row>
    <row r="359" spans="29:32" x14ac:dyDescent="0.2">
      <c r="AC359" s="3"/>
      <c r="AD359" s="4">
        <f t="shared" si="33"/>
        <v>294</v>
      </c>
      <c r="AE359" t="str">
        <f t="shared" si="34"/>
        <v>tad</v>
      </c>
      <c r="AF359">
        <f t="shared" si="32"/>
        <v>0</v>
      </c>
    </row>
    <row r="360" spans="29:32" x14ac:dyDescent="0.2">
      <c r="AC360" s="3"/>
      <c r="AD360" s="4">
        <f t="shared" si="33"/>
        <v>295</v>
      </c>
      <c r="AE360" t="str">
        <f t="shared" si="34"/>
        <v>tad</v>
      </c>
      <c r="AF360">
        <f t="shared" si="32"/>
        <v>0</v>
      </c>
    </row>
    <row r="361" spans="29:32" x14ac:dyDescent="0.2">
      <c r="AC361" s="3"/>
      <c r="AD361" s="4">
        <f t="shared" si="33"/>
        <v>296</v>
      </c>
      <c r="AE361" t="str">
        <f t="shared" si="34"/>
        <v>tad</v>
      </c>
      <c r="AF361">
        <f t="shared" si="32"/>
        <v>0</v>
      </c>
    </row>
    <row r="362" spans="29:32" x14ac:dyDescent="0.2">
      <c r="AC362" s="3"/>
      <c r="AD362" s="4">
        <f t="shared" si="33"/>
        <v>297</v>
      </c>
      <c r="AE362" t="str">
        <f t="shared" si="34"/>
        <v>tad</v>
      </c>
      <c r="AF362">
        <f t="shared" si="32"/>
        <v>0</v>
      </c>
    </row>
    <row r="363" spans="29:32" x14ac:dyDescent="0.2">
      <c r="AC363" s="3"/>
      <c r="AD363" s="4">
        <f t="shared" si="33"/>
        <v>298</v>
      </c>
      <c r="AE363" t="str">
        <f t="shared" si="34"/>
        <v>tad</v>
      </c>
      <c r="AF363">
        <f t="shared" si="32"/>
        <v>0</v>
      </c>
    </row>
    <row r="364" spans="29:32" x14ac:dyDescent="0.2">
      <c r="AC364" s="3"/>
      <c r="AD364" s="4">
        <f t="shared" si="33"/>
        <v>299</v>
      </c>
      <c r="AE364" t="str">
        <f t="shared" si="34"/>
        <v>tad</v>
      </c>
      <c r="AF364">
        <f t="shared" si="32"/>
        <v>0</v>
      </c>
    </row>
    <row r="365" spans="29:32" x14ac:dyDescent="0.2">
      <c r="AC365" s="3"/>
      <c r="AD365" s="4">
        <f t="shared" si="33"/>
        <v>300</v>
      </c>
      <c r="AE365" t="str">
        <f t="shared" si="34"/>
        <v>tad</v>
      </c>
      <c r="AF365">
        <f t="shared" si="32"/>
        <v>0</v>
      </c>
    </row>
    <row r="366" spans="29:32" x14ac:dyDescent="0.2">
      <c r="AC366" s="3"/>
      <c r="AD366" s="4">
        <f t="shared" si="33"/>
        <v>301</v>
      </c>
      <c r="AE366" t="str">
        <f t="shared" si="34"/>
        <v>tad</v>
      </c>
      <c r="AF366">
        <f t="shared" si="32"/>
        <v>0</v>
      </c>
    </row>
    <row r="367" spans="29:32" x14ac:dyDescent="0.2">
      <c r="AC367" s="3"/>
      <c r="AD367" s="4">
        <f t="shared" si="33"/>
        <v>302</v>
      </c>
      <c r="AE367" t="str">
        <f t="shared" si="34"/>
        <v>tad</v>
      </c>
      <c r="AF367">
        <f t="shared" si="32"/>
        <v>0</v>
      </c>
    </row>
    <row r="368" spans="29:32" x14ac:dyDescent="0.2">
      <c r="AC368" s="3"/>
      <c r="AD368" s="4">
        <f t="shared" si="33"/>
        <v>303</v>
      </c>
      <c r="AE368" t="str">
        <f t="shared" si="34"/>
        <v>tad</v>
      </c>
      <c r="AF368">
        <f t="shared" si="32"/>
        <v>0</v>
      </c>
    </row>
    <row r="369" spans="29:32" x14ac:dyDescent="0.2">
      <c r="AC369" s="3"/>
      <c r="AD369" s="4">
        <f t="shared" si="33"/>
        <v>304</v>
      </c>
      <c r="AE369" t="str">
        <f t="shared" si="34"/>
        <v>tad</v>
      </c>
      <c r="AF369">
        <f t="shared" si="32"/>
        <v>0</v>
      </c>
    </row>
    <row r="370" spans="29:32" x14ac:dyDescent="0.2">
      <c r="AC370" s="3"/>
      <c r="AD370" s="4">
        <f t="shared" si="33"/>
        <v>305</v>
      </c>
      <c r="AE370" t="str">
        <f t="shared" si="34"/>
        <v>tad</v>
      </c>
      <c r="AF370">
        <f t="shared" si="32"/>
        <v>0</v>
      </c>
    </row>
    <row r="371" spans="29:32" x14ac:dyDescent="0.2">
      <c r="AC371" s="3"/>
      <c r="AD371" s="4">
        <f t="shared" si="33"/>
        <v>306</v>
      </c>
      <c r="AE371" t="str">
        <f t="shared" ref="AE371:AE400" si="35">IF(Z17="tad","tad",Z17)</f>
        <v>tad</v>
      </c>
      <c r="AF371">
        <f t="shared" si="32"/>
        <v>0</v>
      </c>
    </row>
    <row r="372" spans="29:32" x14ac:dyDescent="0.2">
      <c r="AC372" s="3"/>
      <c r="AD372" s="4">
        <f t="shared" si="33"/>
        <v>307</v>
      </c>
      <c r="AE372" t="str">
        <f t="shared" si="35"/>
        <v>tad</v>
      </c>
      <c r="AF372">
        <f t="shared" si="32"/>
        <v>0</v>
      </c>
    </row>
    <row r="373" spans="29:32" x14ac:dyDescent="0.2">
      <c r="AC373" s="3"/>
      <c r="AD373" s="4">
        <f t="shared" si="33"/>
        <v>308</v>
      </c>
      <c r="AE373" t="str">
        <f t="shared" si="35"/>
        <v>tad</v>
      </c>
      <c r="AF373">
        <f t="shared" si="32"/>
        <v>0</v>
      </c>
    </row>
    <row r="374" spans="29:32" x14ac:dyDescent="0.2">
      <c r="AC374" s="3"/>
      <c r="AD374" s="4">
        <f t="shared" si="33"/>
        <v>309</v>
      </c>
      <c r="AE374" t="str">
        <f t="shared" si="35"/>
        <v>tad</v>
      </c>
      <c r="AF374">
        <f t="shared" si="32"/>
        <v>0</v>
      </c>
    </row>
    <row r="375" spans="29:32" x14ac:dyDescent="0.2">
      <c r="AC375" s="3"/>
      <c r="AD375" s="4">
        <f t="shared" si="33"/>
        <v>310</v>
      </c>
      <c r="AE375" t="str">
        <f t="shared" si="35"/>
        <v>tad</v>
      </c>
      <c r="AF375">
        <f t="shared" si="32"/>
        <v>0</v>
      </c>
    </row>
    <row r="376" spans="29:32" x14ac:dyDescent="0.2">
      <c r="AC376" s="3"/>
      <c r="AD376" s="4">
        <f t="shared" si="33"/>
        <v>311</v>
      </c>
      <c r="AE376" t="str">
        <f t="shared" si="35"/>
        <v>tad</v>
      </c>
      <c r="AF376">
        <f t="shared" si="32"/>
        <v>0</v>
      </c>
    </row>
    <row r="377" spans="29:32" x14ac:dyDescent="0.2">
      <c r="AC377" s="3"/>
      <c r="AD377" s="4">
        <f t="shared" si="33"/>
        <v>312</v>
      </c>
      <c r="AE377" t="str">
        <f t="shared" si="35"/>
        <v>tad</v>
      </c>
      <c r="AF377">
        <f t="shared" si="32"/>
        <v>0</v>
      </c>
    </row>
    <row r="378" spans="29:32" x14ac:dyDescent="0.2">
      <c r="AC378" s="3"/>
      <c r="AD378" s="4">
        <f t="shared" si="33"/>
        <v>313</v>
      </c>
      <c r="AE378" t="str">
        <f t="shared" si="35"/>
        <v>tad</v>
      </c>
      <c r="AF378">
        <f t="shared" si="32"/>
        <v>0</v>
      </c>
    </row>
    <row r="379" spans="29:32" x14ac:dyDescent="0.2">
      <c r="AC379" s="3"/>
      <c r="AD379" s="4">
        <f t="shared" si="33"/>
        <v>314</v>
      </c>
      <c r="AE379" t="str">
        <f t="shared" si="35"/>
        <v>tad</v>
      </c>
      <c r="AF379">
        <f t="shared" si="32"/>
        <v>0</v>
      </c>
    </row>
    <row r="380" spans="29:32" x14ac:dyDescent="0.2">
      <c r="AC380" s="3"/>
      <c r="AD380" s="4">
        <f t="shared" si="33"/>
        <v>315</v>
      </c>
      <c r="AE380" t="str">
        <f t="shared" si="35"/>
        <v>tad</v>
      </c>
      <c r="AF380">
        <f t="shared" si="32"/>
        <v>0</v>
      </c>
    </row>
    <row r="381" spans="29:32" x14ac:dyDescent="0.2">
      <c r="AC381" s="3"/>
      <c r="AD381" s="4">
        <f t="shared" si="33"/>
        <v>316</v>
      </c>
      <c r="AE381" t="str">
        <f t="shared" si="35"/>
        <v>tad</v>
      </c>
      <c r="AF381">
        <f t="shared" si="32"/>
        <v>0</v>
      </c>
    </row>
    <row r="382" spans="29:32" x14ac:dyDescent="0.2">
      <c r="AC382" s="3"/>
      <c r="AD382" s="4">
        <f t="shared" si="33"/>
        <v>317</v>
      </c>
      <c r="AE382" t="str">
        <f t="shared" si="35"/>
        <v>tad</v>
      </c>
      <c r="AF382">
        <f t="shared" si="32"/>
        <v>0</v>
      </c>
    </row>
    <row r="383" spans="29:32" x14ac:dyDescent="0.2">
      <c r="AC383" s="3"/>
      <c r="AD383" s="4">
        <f t="shared" si="33"/>
        <v>318</v>
      </c>
      <c r="AE383" t="str">
        <f t="shared" si="35"/>
        <v>tad</v>
      </c>
      <c r="AF383">
        <f t="shared" si="32"/>
        <v>0</v>
      </c>
    </row>
    <row r="384" spans="29:32" x14ac:dyDescent="0.2">
      <c r="AC384" s="3"/>
      <c r="AD384" s="4">
        <f t="shared" si="33"/>
        <v>319</v>
      </c>
      <c r="AE384" t="str">
        <f t="shared" si="35"/>
        <v>tad</v>
      </c>
      <c r="AF384">
        <f t="shared" si="32"/>
        <v>0</v>
      </c>
    </row>
    <row r="385" spans="29:32" x14ac:dyDescent="0.2">
      <c r="AC385" s="3"/>
      <c r="AD385" s="4">
        <f t="shared" si="33"/>
        <v>320</v>
      </c>
      <c r="AE385" t="str">
        <f t="shared" si="35"/>
        <v>tad</v>
      </c>
      <c r="AF385">
        <f t="shared" si="32"/>
        <v>0</v>
      </c>
    </row>
    <row r="386" spans="29:32" x14ac:dyDescent="0.2">
      <c r="AC386" s="3"/>
      <c r="AD386" s="4">
        <f t="shared" si="33"/>
        <v>321</v>
      </c>
      <c r="AE386" t="str">
        <f t="shared" si="35"/>
        <v>tad</v>
      </c>
      <c r="AF386">
        <f t="shared" si="32"/>
        <v>0</v>
      </c>
    </row>
    <row r="387" spans="29:32" x14ac:dyDescent="0.2">
      <c r="AD387" s="4">
        <f t="shared" si="33"/>
        <v>322</v>
      </c>
      <c r="AE387" t="str">
        <f t="shared" si="35"/>
        <v>tad</v>
      </c>
      <c r="AF387">
        <f t="shared" ref="AF387:AF431" si="36">IF(COUNT(AD387:AE387)=2,0,-AC$49/500)</f>
        <v>0</v>
      </c>
    </row>
    <row r="388" spans="29:32" x14ac:dyDescent="0.2">
      <c r="AD388" s="4">
        <f t="shared" ref="AD388:AD431" si="37">AD387+1</f>
        <v>323</v>
      </c>
      <c r="AE388" t="str">
        <f t="shared" si="35"/>
        <v>tad</v>
      </c>
      <c r="AF388">
        <f t="shared" si="36"/>
        <v>0</v>
      </c>
    </row>
    <row r="389" spans="29:32" x14ac:dyDescent="0.2">
      <c r="AD389" s="4">
        <f t="shared" si="37"/>
        <v>324</v>
      </c>
      <c r="AE389" t="str">
        <f t="shared" si="35"/>
        <v>tad</v>
      </c>
      <c r="AF389">
        <f t="shared" si="36"/>
        <v>0</v>
      </c>
    </row>
    <row r="390" spans="29:32" x14ac:dyDescent="0.2">
      <c r="AD390" s="4">
        <f t="shared" si="37"/>
        <v>325</v>
      </c>
      <c r="AE390" t="str">
        <f t="shared" si="35"/>
        <v>tad</v>
      </c>
      <c r="AF390">
        <f t="shared" si="36"/>
        <v>0</v>
      </c>
    </row>
    <row r="391" spans="29:32" x14ac:dyDescent="0.2">
      <c r="AD391" s="4">
        <f t="shared" si="37"/>
        <v>326</v>
      </c>
      <c r="AE391" t="str">
        <f t="shared" si="35"/>
        <v>tad</v>
      </c>
      <c r="AF391">
        <f t="shared" si="36"/>
        <v>0</v>
      </c>
    </row>
    <row r="392" spans="29:32" x14ac:dyDescent="0.2">
      <c r="AD392" s="4">
        <f t="shared" si="37"/>
        <v>327</v>
      </c>
      <c r="AE392" t="str">
        <f t="shared" si="35"/>
        <v>tad</v>
      </c>
      <c r="AF392">
        <f t="shared" si="36"/>
        <v>0</v>
      </c>
    </row>
    <row r="393" spans="29:32" x14ac:dyDescent="0.2">
      <c r="AD393" s="4">
        <f t="shared" si="37"/>
        <v>328</v>
      </c>
      <c r="AE393" t="str">
        <f t="shared" si="35"/>
        <v>tad</v>
      </c>
      <c r="AF393">
        <f t="shared" si="36"/>
        <v>0</v>
      </c>
    </row>
    <row r="394" spans="29:32" x14ac:dyDescent="0.2">
      <c r="AD394" s="4">
        <f t="shared" si="37"/>
        <v>329</v>
      </c>
      <c r="AE394" t="str">
        <f t="shared" si="35"/>
        <v>tad</v>
      </c>
      <c r="AF394">
        <f t="shared" si="36"/>
        <v>0</v>
      </c>
    </row>
    <row r="395" spans="29:32" x14ac:dyDescent="0.2">
      <c r="AD395" s="4">
        <f t="shared" si="37"/>
        <v>330</v>
      </c>
      <c r="AE395" t="str">
        <f t="shared" si="35"/>
        <v>tad</v>
      </c>
      <c r="AF395">
        <f t="shared" si="36"/>
        <v>0</v>
      </c>
    </row>
    <row r="396" spans="29:32" x14ac:dyDescent="0.2">
      <c r="AD396" s="4">
        <f t="shared" si="37"/>
        <v>331</v>
      </c>
      <c r="AE396" t="str">
        <f t="shared" si="35"/>
        <v>tad</v>
      </c>
      <c r="AF396">
        <f t="shared" si="36"/>
        <v>0</v>
      </c>
    </row>
    <row r="397" spans="29:32" x14ac:dyDescent="0.2">
      <c r="AD397" s="4">
        <f t="shared" si="37"/>
        <v>332</v>
      </c>
      <c r="AE397" t="str">
        <f t="shared" si="35"/>
        <v>tad</v>
      </c>
      <c r="AF397">
        <f t="shared" si="36"/>
        <v>0</v>
      </c>
    </row>
    <row r="398" spans="29:32" x14ac:dyDescent="0.2">
      <c r="AD398" s="4">
        <f t="shared" si="37"/>
        <v>333</v>
      </c>
      <c r="AE398" t="str">
        <f t="shared" si="35"/>
        <v>tad</v>
      </c>
      <c r="AF398">
        <f t="shared" si="36"/>
        <v>0</v>
      </c>
    </row>
    <row r="399" spans="29:32" x14ac:dyDescent="0.2">
      <c r="AD399" s="4">
        <f t="shared" si="37"/>
        <v>334</v>
      </c>
      <c r="AE399" t="str">
        <f t="shared" si="35"/>
        <v>tad</v>
      </c>
      <c r="AF399">
        <f t="shared" si="36"/>
        <v>0</v>
      </c>
    </row>
    <row r="400" spans="29:32" x14ac:dyDescent="0.2">
      <c r="AD400" s="4">
        <f t="shared" si="37"/>
        <v>335</v>
      </c>
      <c r="AE400" t="str">
        <f t="shared" si="35"/>
        <v>tad</v>
      </c>
      <c r="AF400">
        <f t="shared" si="36"/>
        <v>0</v>
      </c>
    </row>
    <row r="401" spans="30:32" x14ac:dyDescent="0.2">
      <c r="AD401" s="4">
        <f t="shared" si="37"/>
        <v>336</v>
      </c>
      <c r="AE401" t="str">
        <f t="shared" ref="AE401:AE431" si="38">IF(AA17="tad","tad",AA17)</f>
        <v>tad</v>
      </c>
      <c r="AF401">
        <f t="shared" si="36"/>
        <v>0</v>
      </c>
    </row>
    <row r="402" spans="30:32" x14ac:dyDescent="0.2">
      <c r="AD402" s="4">
        <f t="shared" si="37"/>
        <v>337</v>
      </c>
      <c r="AE402" t="str">
        <f t="shared" si="38"/>
        <v>tad</v>
      </c>
      <c r="AF402">
        <f t="shared" si="36"/>
        <v>0</v>
      </c>
    </row>
    <row r="403" spans="30:32" x14ac:dyDescent="0.2">
      <c r="AD403" s="4">
        <f t="shared" si="37"/>
        <v>338</v>
      </c>
      <c r="AE403" t="str">
        <f t="shared" si="38"/>
        <v>tad</v>
      </c>
      <c r="AF403">
        <f t="shared" si="36"/>
        <v>0</v>
      </c>
    </row>
    <row r="404" spans="30:32" x14ac:dyDescent="0.2">
      <c r="AD404" s="4">
        <f t="shared" si="37"/>
        <v>339</v>
      </c>
      <c r="AE404" t="str">
        <f t="shared" si="38"/>
        <v>tad</v>
      </c>
      <c r="AF404">
        <f t="shared" si="36"/>
        <v>0</v>
      </c>
    </row>
    <row r="405" spans="30:32" x14ac:dyDescent="0.2">
      <c r="AD405" s="4">
        <f t="shared" si="37"/>
        <v>340</v>
      </c>
      <c r="AE405" t="str">
        <f t="shared" si="38"/>
        <v>tad</v>
      </c>
      <c r="AF405">
        <f t="shared" si="36"/>
        <v>0</v>
      </c>
    </row>
    <row r="406" spans="30:32" x14ac:dyDescent="0.2">
      <c r="AD406" s="4">
        <f t="shared" si="37"/>
        <v>341</v>
      </c>
      <c r="AE406" t="str">
        <f t="shared" si="38"/>
        <v>tad</v>
      </c>
      <c r="AF406">
        <f t="shared" si="36"/>
        <v>0</v>
      </c>
    </row>
    <row r="407" spans="30:32" x14ac:dyDescent="0.2">
      <c r="AD407" s="4">
        <f t="shared" si="37"/>
        <v>342</v>
      </c>
      <c r="AE407" t="str">
        <f t="shared" si="38"/>
        <v>tad</v>
      </c>
      <c r="AF407">
        <f t="shared" si="36"/>
        <v>0</v>
      </c>
    </row>
    <row r="408" spans="30:32" x14ac:dyDescent="0.2">
      <c r="AD408" s="4">
        <f t="shared" si="37"/>
        <v>343</v>
      </c>
      <c r="AE408" t="str">
        <f t="shared" si="38"/>
        <v>tad</v>
      </c>
      <c r="AF408">
        <f t="shared" si="36"/>
        <v>0</v>
      </c>
    </row>
    <row r="409" spans="30:32" x14ac:dyDescent="0.2">
      <c r="AD409" s="4">
        <f t="shared" si="37"/>
        <v>344</v>
      </c>
      <c r="AE409" t="str">
        <f t="shared" si="38"/>
        <v>tad</v>
      </c>
      <c r="AF409">
        <f t="shared" si="36"/>
        <v>0</v>
      </c>
    </row>
    <row r="410" spans="30:32" x14ac:dyDescent="0.2">
      <c r="AD410" s="4">
        <f t="shared" si="37"/>
        <v>345</v>
      </c>
      <c r="AE410" t="str">
        <f t="shared" si="38"/>
        <v>tad</v>
      </c>
      <c r="AF410">
        <f t="shared" si="36"/>
        <v>0</v>
      </c>
    </row>
    <row r="411" spans="30:32" x14ac:dyDescent="0.2">
      <c r="AD411" s="4">
        <f t="shared" si="37"/>
        <v>346</v>
      </c>
      <c r="AE411" t="str">
        <f t="shared" si="38"/>
        <v>tad</v>
      </c>
      <c r="AF411">
        <f t="shared" si="36"/>
        <v>0</v>
      </c>
    </row>
    <row r="412" spans="30:32" x14ac:dyDescent="0.2">
      <c r="AD412" s="4">
        <f t="shared" si="37"/>
        <v>347</v>
      </c>
      <c r="AE412" t="str">
        <f t="shared" si="38"/>
        <v>tad</v>
      </c>
      <c r="AF412">
        <f t="shared" si="36"/>
        <v>0</v>
      </c>
    </row>
    <row r="413" spans="30:32" x14ac:dyDescent="0.2">
      <c r="AD413" s="4">
        <f t="shared" si="37"/>
        <v>348</v>
      </c>
      <c r="AE413" t="str">
        <f t="shared" si="38"/>
        <v>tad</v>
      </c>
      <c r="AF413">
        <f t="shared" si="36"/>
        <v>0</v>
      </c>
    </row>
    <row r="414" spans="30:32" x14ac:dyDescent="0.2">
      <c r="AD414" s="4">
        <f t="shared" si="37"/>
        <v>349</v>
      </c>
      <c r="AE414" t="str">
        <f t="shared" si="38"/>
        <v>tad</v>
      </c>
      <c r="AF414">
        <f t="shared" si="36"/>
        <v>0</v>
      </c>
    </row>
    <row r="415" spans="30:32" x14ac:dyDescent="0.2">
      <c r="AD415" s="4">
        <f t="shared" si="37"/>
        <v>350</v>
      </c>
      <c r="AE415" t="str">
        <f t="shared" si="38"/>
        <v>tad</v>
      </c>
      <c r="AF415">
        <f t="shared" si="36"/>
        <v>0</v>
      </c>
    </row>
    <row r="416" spans="30:32" x14ac:dyDescent="0.2">
      <c r="AD416" s="4">
        <f t="shared" si="37"/>
        <v>351</v>
      </c>
      <c r="AE416" t="str">
        <f t="shared" si="38"/>
        <v>tad</v>
      </c>
      <c r="AF416">
        <f t="shared" si="36"/>
        <v>0</v>
      </c>
    </row>
    <row r="417" spans="30:32" x14ac:dyDescent="0.2">
      <c r="AD417" s="4">
        <f t="shared" si="37"/>
        <v>352</v>
      </c>
      <c r="AE417" t="str">
        <f t="shared" si="38"/>
        <v>tad</v>
      </c>
      <c r="AF417">
        <f t="shared" si="36"/>
        <v>0</v>
      </c>
    </row>
    <row r="418" spans="30:32" x14ac:dyDescent="0.2">
      <c r="AD418" s="4">
        <f t="shared" si="37"/>
        <v>353</v>
      </c>
      <c r="AE418" t="str">
        <f t="shared" si="38"/>
        <v>tad</v>
      </c>
      <c r="AF418">
        <f t="shared" si="36"/>
        <v>0</v>
      </c>
    </row>
    <row r="419" spans="30:32" x14ac:dyDescent="0.2">
      <c r="AD419" s="4">
        <f t="shared" si="37"/>
        <v>354</v>
      </c>
      <c r="AE419" t="str">
        <f t="shared" si="38"/>
        <v>tad</v>
      </c>
      <c r="AF419">
        <f t="shared" si="36"/>
        <v>0</v>
      </c>
    </row>
    <row r="420" spans="30:32" x14ac:dyDescent="0.2">
      <c r="AD420" s="4">
        <f t="shared" si="37"/>
        <v>355</v>
      </c>
      <c r="AE420" t="str">
        <f t="shared" si="38"/>
        <v>tad</v>
      </c>
      <c r="AF420">
        <f t="shared" si="36"/>
        <v>0</v>
      </c>
    </row>
    <row r="421" spans="30:32" x14ac:dyDescent="0.2">
      <c r="AD421" s="4">
        <f t="shared" si="37"/>
        <v>356</v>
      </c>
      <c r="AE421" t="str">
        <f t="shared" si="38"/>
        <v>tad</v>
      </c>
      <c r="AF421">
        <f t="shared" si="36"/>
        <v>0</v>
      </c>
    </row>
    <row r="422" spans="30:32" x14ac:dyDescent="0.2">
      <c r="AD422" s="4">
        <f t="shared" si="37"/>
        <v>357</v>
      </c>
      <c r="AE422" t="str">
        <f t="shared" si="38"/>
        <v>tad</v>
      </c>
      <c r="AF422">
        <f t="shared" si="36"/>
        <v>0</v>
      </c>
    </row>
    <row r="423" spans="30:32" x14ac:dyDescent="0.2">
      <c r="AD423" s="4">
        <f t="shared" si="37"/>
        <v>358</v>
      </c>
      <c r="AE423" t="str">
        <f t="shared" si="38"/>
        <v>tad</v>
      </c>
      <c r="AF423">
        <f t="shared" si="36"/>
        <v>0</v>
      </c>
    </row>
    <row r="424" spans="30:32" x14ac:dyDescent="0.2">
      <c r="AD424" s="4">
        <f t="shared" si="37"/>
        <v>359</v>
      </c>
      <c r="AE424" t="str">
        <f t="shared" si="38"/>
        <v>tad</v>
      </c>
      <c r="AF424">
        <f t="shared" si="36"/>
        <v>0</v>
      </c>
    </row>
    <row r="425" spans="30:32" x14ac:dyDescent="0.2">
      <c r="AD425" s="4">
        <f t="shared" si="37"/>
        <v>360</v>
      </c>
      <c r="AE425" t="str">
        <f t="shared" si="38"/>
        <v>tad</v>
      </c>
      <c r="AF425">
        <f t="shared" si="36"/>
        <v>0</v>
      </c>
    </row>
    <row r="426" spans="30:32" x14ac:dyDescent="0.2">
      <c r="AD426" s="4">
        <f t="shared" si="37"/>
        <v>361</v>
      </c>
      <c r="AE426" t="str">
        <f t="shared" si="38"/>
        <v>tad</v>
      </c>
      <c r="AF426">
        <f t="shared" si="36"/>
        <v>0</v>
      </c>
    </row>
    <row r="427" spans="30:32" x14ac:dyDescent="0.2">
      <c r="AD427" s="4">
        <f t="shared" si="37"/>
        <v>362</v>
      </c>
      <c r="AE427" t="str">
        <f t="shared" si="38"/>
        <v>tad</v>
      </c>
      <c r="AF427">
        <f t="shared" si="36"/>
        <v>0</v>
      </c>
    </row>
    <row r="428" spans="30:32" x14ac:dyDescent="0.2">
      <c r="AD428" s="4">
        <f t="shared" si="37"/>
        <v>363</v>
      </c>
      <c r="AE428" t="str">
        <f t="shared" si="38"/>
        <v>tad</v>
      </c>
      <c r="AF428">
        <f t="shared" si="36"/>
        <v>0</v>
      </c>
    </row>
    <row r="429" spans="30:32" x14ac:dyDescent="0.2">
      <c r="AD429" s="4">
        <f t="shared" si="37"/>
        <v>364</v>
      </c>
      <c r="AE429" t="str">
        <f t="shared" si="38"/>
        <v>tad</v>
      </c>
      <c r="AF429">
        <f t="shared" si="36"/>
        <v>0</v>
      </c>
    </row>
    <row r="430" spans="30:32" x14ac:dyDescent="0.2">
      <c r="AD430" s="4">
        <f t="shared" si="37"/>
        <v>365</v>
      </c>
      <c r="AE430" t="str">
        <f t="shared" si="38"/>
        <v>tad</v>
      </c>
      <c r="AF430">
        <f t="shared" si="36"/>
        <v>0</v>
      </c>
    </row>
    <row r="431" spans="30:32" x14ac:dyDescent="0.2">
      <c r="AD431" s="4">
        <f t="shared" si="37"/>
        <v>366</v>
      </c>
      <c r="AE431" t="str">
        <f t="shared" si="38"/>
        <v>tad</v>
      </c>
      <c r="AF431">
        <f t="shared" si="36"/>
        <v>0</v>
      </c>
    </row>
  </sheetData>
  <mergeCells count="4">
    <mergeCell ref="O6:AA6"/>
    <mergeCell ref="A6:M6"/>
    <mergeCell ref="D10:H10"/>
    <mergeCell ref="B11:C11"/>
  </mergeCells>
  <phoneticPr fontId="0" type="noConversion"/>
  <pageMargins left="0.94488188976377963" right="0.15748031496062992" top="0.78740157480314965" bottom="0.78740157480314965" header="0.51181102362204722" footer="0.31496062992125984"/>
  <pageSetup paperSize="9" scale="81" orientation="portrait" r:id="rId1"/>
  <headerFooter alignWithMargins="0">
    <oddFooter>&amp;L&amp;8&amp;F\&amp;A ;&amp;D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34"/>
  <sheetViews>
    <sheetView topLeftCell="V1" workbookViewId="0">
      <selection activeCell="AN10" sqref="AN10"/>
    </sheetView>
  </sheetViews>
  <sheetFormatPr defaultRowHeight="12.75" x14ac:dyDescent="0.2"/>
  <cols>
    <col min="1" max="1" width="6.7109375" customWidth="1"/>
    <col min="2" max="3" width="5.7109375" customWidth="1"/>
    <col min="4" max="4" width="1.7109375" customWidth="1"/>
    <col min="5" max="6" width="5.7109375" customWidth="1"/>
    <col min="7" max="7" width="1.7109375" customWidth="1"/>
    <col min="8" max="9" width="5.7109375" customWidth="1"/>
    <col min="10" max="10" width="1.7109375" customWidth="1"/>
    <col min="11" max="12" width="5.7109375" customWidth="1"/>
    <col min="13" max="13" width="1.7109375" customWidth="1"/>
    <col min="14" max="15" width="5.7109375" customWidth="1"/>
    <col min="16" max="16" width="1.7109375" customWidth="1"/>
    <col min="17" max="18" width="5.7109375" customWidth="1"/>
    <col min="19" max="19" width="1.7109375" customWidth="1"/>
    <col min="20" max="21" width="5.7109375" customWidth="1"/>
    <col min="22" max="22" width="1.7109375" customWidth="1"/>
    <col min="23" max="24" width="5.7109375" customWidth="1"/>
    <col min="25" max="25" width="1.7109375" customWidth="1"/>
    <col min="26" max="27" width="5.7109375" customWidth="1"/>
    <col min="28" max="28" width="1.7109375" customWidth="1"/>
    <col min="29" max="30" width="5.7109375" customWidth="1"/>
    <col min="31" max="31" width="1.7109375" customWidth="1"/>
    <col min="32" max="32" width="6.7109375" customWidth="1"/>
    <col min="33" max="33" width="5.7109375" customWidth="1"/>
    <col min="34" max="34" width="1.7109375" customWidth="1"/>
    <col min="35" max="36" width="5.7109375" customWidth="1"/>
    <col min="37" max="37" width="1.7109375" customWidth="1"/>
    <col min="38" max="38" width="5.7109375" customWidth="1"/>
    <col min="39" max="39" width="1.7109375" customWidth="1"/>
    <col min="40" max="40" width="5.7109375" customWidth="1"/>
    <col min="41" max="41" width="1.7109375" customWidth="1"/>
  </cols>
  <sheetData>
    <row r="1" spans="1:41" ht="18.75" x14ac:dyDescent="0.2">
      <c r="A1" s="268" t="s">
        <v>103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89"/>
    </row>
    <row r="2" spans="1:41" ht="15.75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D2" s="24"/>
      <c r="AE2" s="39" t="str">
        <f>IF(normal!W8="","",normal!W8)</f>
        <v>Persamaan Garis Lengkung Debit</v>
      </c>
      <c r="AF2" s="40"/>
      <c r="AG2" s="40"/>
      <c r="AH2" s="40"/>
      <c r="AI2" s="79"/>
      <c r="AJ2" s="79"/>
      <c r="AK2" s="79"/>
      <c r="AL2" s="79"/>
      <c r="AM2" s="79"/>
      <c r="AN2" s="11"/>
    </row>
    <row r="3" spans="1:41" x14ac:dyDescent="0.2">
      <c r="A3" s="39" t="s">
        <v>92</v>
      </c>
      <c r="B3" s="40"/>
      <c r="C3" s="39" t="str">
        <f>IF(normal!P8="","",normal!P8)</f>
        <v>Rogodono</v>
      </c>
      <c r="D3" s="40"/>
      <c r="E3" s="40"/>
      <c r="F3" s="39" t="s">
        <v>91</v>
      </c>
      <c r="G3" s="11"/>
      <c r="H3" s="40" t="str">
        <f>IF(normal!S8="","",normal!S8)</f>
        <v>Jatinegara</v>
      </c>
      <c r="I3" s="96"/>
      <c r="J3" s="42"/>
      <c r="K3" s="42"/>
      <c r="L3" s="43"/>
      <c r="M3" s="43"/>
      <c r="N3" s="42"/>
      <c r="O3" s="42"/>
      <c r="P3" s="42"/>
      <c r="Q3" s="42"/>
      <c r="R3" s="43"/>
      <c r="S3" s="43"/>
      <c r="T3" s="43"/>
      <c r="U3" s="45"/>
      <c r="V3" s="45"/>
      <c r="W3" s="45"/>
      <c r="X3" s="45"/>
      <c r="Y3" s="45"/>
      <c r="Z3" s="45"/>
      <c r="AA3" s="45"/>
      <c r="AB3" s="45"/>
      <c r="AE3" s="116" t="str">
        <f>IF(normal!W9="","",normal!W9)</f>
        <v>untuk H &gt;</v>
      </c>
      <c r="AF3" s="2"/>
      <c r="AG3" s="271" t="str">
        <f>IF(normal!X9="","",normal!X9)</f>
        <v xml:space="preserve"> m , Q =</v>
      </c>
      <c r="AH3" s="271"/>
      <c r="AI3" s="271"/>
      <c r="AJ3" s="269" t="str">
        <f>IF(normal!Y9="","",normal!Y9)</f>
        <v xml:space="preserve"> ( H -</v>
      </c>
      <c r="AK3" s="269"/>
      <c r="AL3" s="142" t="str">
        <f>IF(normal!Z9="","",normal!Z9)</f>
        <v xml:space="preserve"> ) ^</v>
      </c>
      <c r="AM3" s="282">
        <f>IF(normal!AA9="","",normal!AA9)</f>
        <v>0</v>
      </c>
      <c r="AN3" s="283"/>
    </row>
    <row r="4" spans="1:41" ht="15.75" x14ac:dyDescent="0.2">
      <c r="A4" s="41" t="s">
        <v>41</v>
      </c>
      <c r="B4" s="42"/>
      <c r="C4" s="41">
        <f>IF(normal!P9="","",normal!P9)</f>
        <v>109.49151999999999</v>
      </c>
      <c r="D4" s="42"/>
      <c r="E4" s="42"/>
      <c r="F4" s="46" t="s">
        <v>81</v>
      </c>
      <c r="G4" s="16"/>
      <c r="H4" s="47" t="str">
        <f>IF(normal!S9="","",normal!S9)</f>
        <v/>
      </c>
      <c r="I4" s="97" t="s">
        <v>93</v>
      </c>
      <c r="J4" s="42"/>
      <c r="K4" s="42"/>
      <c r="L4" s="43"/>
      <c r="M4" s="43"/>
      <c r="N4" s="42"/>
      <c r="O4" s="42"/>
      <c r="P4" s="42"/>
      <c r="Q4" s="42"/>
      <c r="R4" s="43"/>
      <c r="S4" s="43"/>
      <c r="T4" s="43"/>
      <c r="U4" s="45"/>
      <c r="V4" s="45"/>
      <c r="W4" s="45"/>
      <c r="X4" s="45"/>
      <c r="Y4" s="45"/>
      <c r="Z4" s="45"/>
      <c r="AA4" s="45"/>
      <c r="AB4" s="45"/>
      <c r="AD4" s="45"/>
      <c r="AE4" s="46" t="str">
        <f>IF(normal!W10="","",normal!W10)</f>
        <v/>
      </c>
      <c r="AF4" s="12"/>
      <c r="AG4" s="270" t="str">
        <f>IF(normal!X10="","",normal!X10)</f>
        <v xml:space="preserve"> m , Q =</v>
      </c>
      <c r="AH4" s="270"/>
      <c r="AI4" s="270"/>
      <c r="AJ4" s="281" t="str">
        <f>IF(normal!Y10="","",normal!Y10)</f>
        <v xml:space="preserve"> ( H -</v>
      </c>
      <c r="AK4" s="281"/>
      <c r="AL4" s="47" t="str">
        <f>IF(normal!Z10="","",normal!Z10)</f>
        <v xml:space="preserve"> ) ^</v>
      </c>
      <c r="AM4" s="284">
        <f>IF(normal!AA10="","",normal!AA10)</f>
        <v>0</v>
      </c>
      <c r="AN4" s="285"/>
    </row>
    <row r="5" spans="1:41" x14ac:dyDescent="0.2">
      <c r="A5" s="41" t="s">
        <v>88</v>
      </c>
      <c r="B5" s="42"/>
      <c r="C5" s="41" t="str">
        <f>IF(normal!P10="","",normal!P10)</f>
        <v>-7,64158</v>
      </c>
      <c r="D5" s="42"/>
      <c r="E5" s="42"/>
      <c r="F5" s="41"/>
      <c r="G5" s="42"/>
      <c r="H5" s="42"/>
      <c r="I5" s="43"/>
      <c r="J5" s="43"/>
      <c r="K5" s="42"/>
      <c r="L5" s="43"/>
      <c r="M5" s="43"/>
      <c r="N5" s="42"/>
      <c r="O5" s="42"/>
      <c r="P5" s="42"/>
      <c r="Q5" s="42"/>
      <c r="R5" s="43"/>
      <c r="S5" s="43"/>
      <c r="T5" s="43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I5" s="45"/>
      <c r="AJ5" s="43"/>
      <c r="AK5" s="43"/>
      <c r="AL5" s="43"/>
      <c r="AM5" s="43"/>
      <c r="AN5" s="43"/>
    </row>
    <row r="6" spans="1:41" x14ac:dyDescent="0.2">
      <c r="A6" s="46" t="s">
        <v>89</v>
      </c>
      <c r="B6" s="47"/>
      <c r="C6" s="46" t="e">
        <f>IF(normal!P11="","",normal!P11)</f>
        <v>#REF!</v>
      </c>
      <c r="D6" s="47"/>
      <c r="E6" s="47"/>
      <c r="F6" s="41"/>
      <c r="G6" s="42"/>
      <c r="H6" s="42"/>
      <c r="I6" s="43"/>
      <c r="J6" s="43"/>
      <c r="K6" s="42"/>
      <c r="L6" s="43"/>
      <c r="M6" s="43"/>
      <c r="N6" s="42"/>
      <c r="O6" s="42"/>
      <c r="P6" s="42"/>
      <c r="Q6" s="42"/>
      <c r="R6" s="43"/>
      <c r="S6" s="43"/>
      <c r="T6" s="43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3"/>
      <c r="AJ6" s="43"/>
      <c r="AK6" s="43"/>
      <c r="AL6" s="43"/>
      <c r="AM6" s="43"/>
      <c r="AN6" s="43"/>
    </row>
    <row r="7" spans="1:41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3"/>
      <c r="AJ7" s="43"/>
      <c r="AK7" s="43"/>
      <c r="AL7" s="43"/>
      <c r="AM7" s="43"/>
      <c r="AN7" s="43"/>
    </row>
    <row r="8" spans="1:41" x14ac:dyDescent="0.2">
      <c r="A8" s="68" t="s">
        <v>26</v>
      </c>
      <c r="B8" s="280" t="s">
        <v>46</v>
      </c>
      <c r="C8" s="278"/>
      <c r="D8" s="278"/>
      <c r="E8" s="277" t="s">
        <v>45</v>
      </c>
      <c r="F8" s="278"/>
      <c r="G8" s="279"/>
      <c r="H8" s="272" t="s">
        <v>44</v>
      </c>
      <c r="I8" s="272"/>
      <c r="J8" s="272"/>
      <c r="K8" s="273" t="s">
        <v>43</v>
      </c>
      <c r="L8" s="272"/>
      <c r="M8" s="274"/>
      <c r="N8" s="272" t="s">
        <v>21</v>
      </c>
      <c r="O8" s="272"/>
      <c r="P8" s="272"/>
      <c r="Q8" s="273" t="s">
        <v>52</v>
      </c>
      <c r="R8" s="272"/>
      <c r="S8" s="274"/>
      <c r="T8" s="272" t="s">
        <v>53</v>
      </c>
      <c r="U8" s="272"/>
      <c r="V8" s="272"/>
      <c r="W8" s="273" t="s">
        <v>51</v>
      </c>
      <c r="X8" s="272"/>
      <c r="Y8" s="274"/>
      <c r="Z8" s="272" t="s">
        <v>50</v>
      </c>
      <c r="AA8" s="272"/>
      <c r="AB8" s="272"/>
      <c r="AC8" s="273" t="s">
        <v>49</v>
      </c>
      <c r="AD8" s="272"/>
      <c r="AE8" s="274"/>
      <c r="AF8" s="273" t="s">
        <v>48</v>
      </c>
      <c r="AG8" s="272"/>
      <c r="AH8" s="274"/>
      <c r="AI8" s="266" t="s">
        <v>47</v>
      </c>
      <c r="AJ8" s="266"/>
      <c r="AK8" s="267"/>
      <c r="AL8" s="263" t="s">
        <v>83</v>
      </c>
      <c r="AM8" s="265"/>
      <c r="AN8" s="265"/>
      <c r="AO8" s="264"/>
    </row>
    <row r="9" spans="1:41" x14ac:dyDescent="0.2">
      <c r="A9" s="41"/>
      <c r="B9" s="63" t="s">
        <v>54</v>
      </c>
      <c r="C9" s="103" t="s">
        <v>55</v>
      </c>
      <c r="D9" s="64"/>
      <c r="E9" s="105" t="s">
        <v>79</v>
      </c>
      <c r="F9" s="104" t="s">
        <v>80</v>
      </c>
      <c r="G9" s="106"/>
      <c r="H9" s="64" t="s">
        <v>56</v>
      </c>
      <c r="I9" s="103" t="s">
        <v>57</v>
      </c>
      <c r="J9" s="64"/>
      <c r="K9" s="113" t="s">
        <v>58</v>
      </c>
      <c r="L9" s="103" t="s">
        <v>59</v>
      </c>
      <c r="M9" s="114"/>
      <c r="N9" s="66" t="s">
        <v>60</v>
      </c>
      <c r="O9" s="104" t="s">
        <v>61</v>
      </c>
      <c r="P9" s="66"/>
      <c r="Q9" s="113" t="s">
        <v>62</v>
      </c>
      <c r="R9" s="103" t="s">
        <v>63</v>
      </c>
      <c r="S9" s="114"/>
      <c r="T9" s="64" t="s">
        <v>64</v>
      </c>
      <c r="U9" s="103" t="s">
        <v>65</v>
      </c>
      <c r="V9" s="64"/>
      <c r="W9" s="105" t="s">
        <v>66</v>
      </c>
      <c r="X9" s="104" t="s">
        <v>67</v>
      </c>
      <c r="Y9" s="106"/>
      <c r="Z9" s="64" t="s">
        <v>68</v>
      </c>
      <c r="AA9" s="103" t="s">
        <v>69</v>
      </c>
      <c r="AB9" s="64"/>
      <c r="AC9" s="105" t="s">
        <v>70</v>
      </c>
      <c r="AD9" s="103" t="s">
        <v>71</v>
      </c>
      <c r="AE9" s="114"/>
      <c r="AF9" s="113" t="s">
        <v>72</v>
      </c>
      <c r="AG9" s="103" t="s">
        <v>73</v>
      </c>
      <c r="AH9" s="114"/>
      <c r="AI9" s="66" t="s">
        <v>74</v>
      </c>
      <c r="AJ9" s="104" t="s">
        <v>75</v>
      </c>
      <c r="AK9" s="99"/>
      <c r="AL9" s="275" t="s">
        <v>85</v>
      </c>
      <c r="AM9" s="276"/>
      <c r="AN9" s="263" t="s">
        <v>84</v>
      </c>
      <c r="AO9" s="264"/>
    </row>
    <row r="10" spans="1:41" x14ac:dyDescent="0.2">
      <c r="A10" s="48">
        <f>+normal!$P$13</f>
        <v>0</v>
      </c>
      <c r="B10" s="69" t="str">
        <f>+normal!$P$52</f>
        <v>tad</v>
      </c>
      <c r="C10" s="70" t="str">
        <f>+normal!$P$54</f>
        <v>tad</v>
      </c>
      <c r="D10" s="70"/>
      <c r="E10" s="107" t="str">
        <f>+normal!$Q$52</f>
        <v>tad</v>
      </c>
      <c r="F10" s="70" t="str">
        <f>+normal!$Q$54</f>
        <v>tad</v>
      </c>
      <c r="G10" s="108"/>
      <c r="H10" s="70" t="str">
        <f>+normal!$R$52</f>
        <v>tad</v>
      </c>
      <c r="I10" s="70" t="str">
        <f>+normal!$R$54</f>
        <v>tad</v>
      </c>
      <c r="J10" s="70"/>
      <c r="K10" s="107" t="str">
        <f>+normal!$S$52</f>
        <v>tad</v>
      </c>
      <c r="L10" s="70" t="str">
        <f>+normal!$S$54</f>
        <v>tad</v>
      </c>
      <c r="M10" s="108"/>
      <c r="N10" s="70" t="str">
        <f>+normal!$T$52</f>
        <v>tad</v>
      </c>
      <c r="O10" s="70" t="str">
        <f>+normal!$T$54</f>
        <v>tad</v>
      </c>
      <c r="P10" s="70"/>
      <c r="Q10" s="107" t="str">
        <f>+normal!$U$52</f>
        <v>tad</v>
      </c>
      <c r="R10" s="70" t="str">
        <f>+normal!$U$54</f>
        <v>tad</v>
      </c>
      <c r="S10" s="108"/>
      <c r="T10" s="70" t="str">
        <f>+normal!$V$52</f>
        <v>tad</v>
      </c>
      <c r="U10" s="70" t="str">
        <f>+normal!$V$54</f>
        <v>tad</v>
      </c>
      <c r="V10" s="70"/>
      <c r="W10" s="107" t="str">
        <f>+normal!$W$52</f>
        <v>tad</v>
      </c>
      <c r="X10" s="70" t="str">
        <f>+normal!$W$54</f>
        <v>tad</v>
      </c>
      <c r="Y10" s="108"/>
      <c r="Z10" s="70" t="str">
        <f>+normal!$X$52</f>
        <v>tad</v>
      </c>
      <c r="AA10" s="70" t="str">
        <f>+normal!$X$54</f>
        <v>tad</v>
      </c>
      <c r="AB10" s="70"/>
      <c r="AC10" s="107" t="str">
        <f>+normal!$Y$52</f>
        <v>tad</v>
      </c>
      <c r="AD10" s="70" t="str">
        <f>+normal!$Y$54</f>
        <v>tad</v>
      </c>
      <c r="AE10" s="108"/>
      <c r="AF10" s="107" t="str">
        <f>+normal!$Z$52</f>
        <v>tad</v>
      </c>
      <c r="AG10" s="70" t="str">
        <f>+normal!$Z$54</f>
        <v>tad</v>
      </c>
      <c r="AH10" s="108"/>
      <c r="AI10" s="70" t="str">
        <f>+normal!$AA$52</f>
        <v>tad</v>
      </c>
      <c r="AJ10" s="70" t="str">
        <f>+normal!$AA$54</f>
        <v>tad</v>
      </c>
      <c r="AK10" s="71"/>
      <c r="AL10" s="52" t="str">
        <f>+normal!$AG$57</f>
        <v>tad</v>
      </c>
      <c r="AM10" s="54"/>
      <c r="AN10" s="52" t="str">
        <f>+normal!$AG$58</f>
        <v>tad</v>
      </c>
      <c r="AO10" s="10"/>
    </row>
    <row r="11" spans="1:41" x14ac:dyDescent="0.2">
      <c r="A11" s="61"/>
      <c r="B11" s="72"/>
      <c r="C11" s="73"/>
      <c r="D11" s="73"/>
      <c r="E11" s="109"/>
      <c r="F11" s="73"/>
      <c r="G11" s="110"/>
      <c r="H11" s="73"/>
      <c r="I11" s="73"/>
      <c r="J11" s="73"/>
      <c r="K11" s="109"/>
      <c r="L11" s="73"/>
      <c r="M11" s="110"/>
      <c r="N11" s="73"/>
      <c r="O11" s="73"/>
      <c r="P11" s="73"/>
      <c r="Q11" s="109"/>
      <c r="R11" s="73"/>
      <c r="S11" s="110"/>
      <c r="T11" s="73"/>
      <c r="U11" s="73"/>
      <c r="V11" s="73"/>
      <c r="W11" s="109"/>
      <c r="X11" s="73"/>
      <c r="Y11" s="110"/>
      <c r="Z11" s="73"/>
      <c r="AA11" s="73"/>
      <c r="AB11" s="73"/>
      <c r="AC11" s="109"/>
      <c r="AD11" s="73"/>
      <c r="AE11" s="110"/>
      <c r="AF11" s="109"/>
      <c r="AG11" s="73"/>
      <c r="AH11" s="110"/>
      <c r="AI11" s="73"/>
      <c r="AJ11" s="73"/>
      <c r="AK11" s="74"/>
      <c r="AL11" s="55"/>
      <c r="AM11" s="57"/>
      <c r="AN11" s="55"/>
      <c r="AO11" s="10"/>
    </row>
    <row r="12" spans="1:41" x14ac:dyDescent="0.2">
      <c r="A12" s="61"/>
      <c r="B12" s="72"/>
      <c r="C12" s="73"/>
      <c r="D12" s="73"/>
      <c r="E12" s="109"/>
      <c r="F12" s="73"/>
      <c r="G12" s="110"/>
      <c r="H12" s="73"/>
      <c r="I12" s="73"/>
      <c r="J12" s="73"/>
      <c r="K12" s="109"/>
      <c r="L12" s="73"/>
      <c r="M12" s="110"/>
      <c r="N12" s="73"/>
      <c r="O12" s="73"/>
      <c r="P12" s="73"/>
      <c r="Q12" s="109"/>
      <c r="R12" s="73"/>
      <c r="S12" s="110"/>
      <c r="T12" s="73"/>
      <c r="U12" s="73"/>
      <c r="V12" s="73"/>
      <c r="W12" s="109"/>
      <c r="X12" s="73"/>
      <c r="Y12" s="110"/>
      <c r="Z12" s="73"/>
      <c r="AA12" s="73"/>
      <c r="AB12" s="73"/>
      <c r="AC12" s="109"/>
      <c r="AD12" s="73"/>
      <c r="AE12" s="110"/>
      <c r="AF12" s="109"/>
      <c r="AG12" s="73"/>
      <c r="AH12" s="110"/>
      <c r="AI12" s="73"/>
      <c r="AJ12" s="73"/>
      <c r="AK12" s="74"/>
      <c r="AL12" s="55"/>
      <c r="AM12" s="57"/>
      <c r="AN12" s="55"/>
      <c r="AO12" s="10"/>
    </row>
    <row r="13" spans="1:41" x14ac:dyDescent="0.2">
      <c r="A13" s="61"/>
      <c r="B13" s="72"/>
      <c r="C13" s="73"/>
      <c r="D13" s="73"/>
      <c r="E13" s="109"/>
      <c r="F13" s="73"/>
      <c r="G13" s="110"/>
      <c r="H13" s="73"/>
      <c r="I13" s="73"/>
      <c r="J13" s="73"/>
      <c r="K13" s="109"/>
      <c r="L13" s="73"/>
      <c r="M13" s="110"/>
      <c r="N13" s="73"/>
      <c r="O13" s="73"/>
      <c r="P13" s="73"/>
      <c r="Q13" s="109"/>
      <c r="R13" s="73"/>
      <c r="S13" s="110"/>
      <c r="T13" s="73"/>
      <c r="U13" s="73"/>
      <c r="V13" s="73"/>
      <c r="W13" s="109"/>
      <c r="X13" s="73"/>
      <c r="Y13" s="110"/>
      <c r="Z13" s="73"/>
      <c r="AA13" s="73"/>
      <c r="AB13" s="73"/>
      <c r="AC13" s="109"/>
      <c r="AD13" s="73"/>
      <c r="AE13" s="110"/>
      <c r="AF13" s="109"/>
      <c r="AG13" s="73"/>
      <c r="AH13" s="110"/>
      <c r="AI13" s="73"/>
      <c r="AJ13" s="73"/>
      <c r="AK13" s="74"/>
      <c r="AL13" s="41"/>
      <c r="AM13" s="100"/>
      <c r="AN13" s="41"/>
      <c r="AO13" s="10"/>
    </row>
    <row r="14" spans="1:41" x14ac:dyDescent="0.2">
      <c r="A14" s="61"/>
      <c r="B14" s="72"/>
      <c r="C14" s="73"/>
      <c r="D14" s="73"/>
      <c r="E14" s="109"/>
      <c r="F14" s="73"/>
      <c r="G14" s="110"/>
      <c r="H14" s="73"/>
      <c r="I14" s="73"/>
      <c r="J14" s="73"/>
      <c r="K14" s="109"/>
      <c r="L14" s="73"/>
      <c r="M14" s="110"/>
      <c r="N14" s="73"/>
      <c r="O14" s="73"/>
      <c r="P14" s="73"/>
      <c r="Q14" s="109"/>
      <c r="R14" s="73"/>
      <c r="S14" s="110"/>
      <c r="T14" s="73"/>
      <c r="U14" s="73"/>
      <c r="V14" s="73"/>
      <c r="W14" s="109"/>
      <c r="X14" s="73"/>
      <c r="Y14" s="110"/>
      <c r="Z14" s="73"/>
      <c r="AA14" s="73"/>
      <c r="AB14" s="73"/>
      <c r="AC14" s="109"/>
      <c r="AD14" s="73"/>
      <c r="AE14" s="110"/>
      <c r="AF14" s="109"/>
      <c r="AG14" s="73"/>
      <c r="AH14" s="110"/>
      <c r="AI14" s="73"/>
      <c r="AJ14" s="73"/>
      <c r="AK14" s="74"/>
      <c r="AL14" s="41"/>
      <c r="AM14" s="100"/>
      <c r="AN14" s="41"/>
      <c r="AO14" s="10"/>
    </row>
    <row r="15" spans="1:41" x14ac:dyDescent="0.2">
      <c r="A15" s="61"/>
      <c r="B15" s="72"/>
      <c r="C15" s="73"/>
      <c r="D15" s="73"/>
      <c r="E15" s="109"/>
      <c r="F15" s="73"/>
      <c r="G15" s="110"/>
      <c r="H15" s="73"/>
      <c r="I15" s="73"/>
      <c r="J15" s="73"/>
      <c r="K15" s="109"/>
      <c r="L15" s="73"/>
      <c r="M15" s="110"/>
      <c r="N15" s="73"/>
      <c r="O15" s="73"/>
      <c r="P15" s="73"/>
      <c r="Q15" s="109"/>
      <c r="R15" s="73"/>
      <c r="S15" s="110"/>
      <c r="T15" s="73"/>
      <c r="U15" s="73"/>
      <c r="V15" s="73"/>
      <c r="W15" s="109"/>
      <c r="X15" s="73"/>
      <c r="Y15" s="110"/>
      <c r="Z15" s="73"/>
      <c r="AA15" s="73"/>
      <c r="AB15" s="73"/>
      <c r="AC15" s="109"/>
      <c r="AD15" s="73"/>
      <c r="AE15" s="110"/>
      <c r="AF15" s="109"/>
      <c r="AG15" s="73"/>
      <c r="AH15" s="110"/>
      <c r="AI15" s="73"/>
      <c r="AJ15" s="73"/>
      <c r="AK15" s="74"/>
      <c r="AL15" s="41"/>
      <c r="AM15" s="100"/>
      <c r="AN15" s="41"/>
      <c r="AO15" s="10"/>
    </row>
    <row r="16" spans="1:41" x14ac:dyDescent="0.2">
      <c r="A16" s="61"/>
      <c r="B16" s="72"/>
      <c r="C16" s="73"/>
      <c r="D16" s="73"/>
      <c r="E16" s="109"/>
      <c r="F16" s="73"/>
      <c r="G16" s="110"/>
      <c r="H16" s="73"/>
      <c r="I16" s="73"/>
      <c r="J16" s="73"/>
      <c r="K16" s="109"/>
      <c r="L16" s="73"/>
      <c r="M16" s="110"/>
      <c r="N16" s="73"/>
      <c r="O16" s="73"/>
      <c r="P16" s="73"/>
      <c r="Q16" s="109"/>
      <c r="R16" s="73"/>
      <c r="S16" s="110"/>
      <c r="T16" s="73"/>
      <c r="U16" s="73"/>
      <c r="V16" s="73"/>
      <c r="W16" s="109"/>
      <c r="X16" s="73"/>
      <c r="Y16" s="110"/>
      <c r="Z16" s="73"/>
      <c r="AA16" s="73"/>
      <c r="AB16" s="73"/>
      <c r="AC16" s="109"/>
      <c r="AD16" s="73"/>
      <c r="AE16" s="110"/>
      <c r="AF16" s="109"/>
      <c r="AG16" s="73"/>
      <c r="AH16" s="110"/>
      <c r="AI16" s="73"/>
      <c r="AJ16" s="73"/>
      <c r="AK16" s="74"/>
      <c r="AL16" s="41"/>
      <c r="AM16" s="100"/>
      <c r="AN16" s="41"/>
      <c r="AO16" s="10"/>
    </row>
    <row r="17" spans="1:68" x14ac:dyDescent="0.2">
      <c r="A17" s="61"/>
      <c r="B17" s="72"/>
      <c r="C17" s="73"/>
      <c r="D17" s="73"/>
      <c r="E17" s="109"/>
      <c r="F17" s="73"/>
      <c r="G17" s="110"/>
      <c r="H17" s="73"/>
      <c r="I17" s="73"/>
      <c r="J17" s="73"/>
      <c r="K17" s="109"/>
      <c r="L17" s="73"/>
      <c r="M17" s="110"/>
      <c r="N17" s="73"/>
      <c r="O17" s="73"/>
      <c r="P17" s="73"/>
      <c r="Q17" s="109"/>
      <c r="R17" s="73"/>
      <c r="S17" s="110"/>
      <c r="T17" s="73"/>
      <c r="U17" s="73"/>
      <c r="V17" s="73"/>
      <c r="W17" s="109"/>
      <c r="X17" s="73"/>
      <c r="Y17" s="110"/>
      <c r="Z17" s="73"/>
      <c r="AA17" s="73"/>
      <c r="AB17" s="73"/>
      <c r="AC17" s="109"/>
      <c r="AD17" s="73"/>
      <c r="AE17" s="110"/>
      <c r="AF17" s="109"/>
      <c r="AG17" s="73"/>
      <c r="AH17" s="110"/>
      <c r="AI17" s="73"/>
      <c r="AJ17" s="73"/>
      <c r="AK17" s="74"/>
      <c r="AL17" s="41"/>
      <c r="AM17" s="100"/>
      <c r="AN17" s="41"/>
      <c r="AO17" s="10"/>
    </row>
    <row r="18" spans="1:68" x14ac:dyDescent="0.2">
      <c r="A18" s="61"/>
      <c r="B18" s="72"/>
      <c r="C18" s="73"/>
      <c r="D18" s="73"/>
      <c r="E18" s="109"/>
      <c r="F18" s="73"/>
      <c r="G18" s="110"/>
      <c r="H18" s="73"/>
      <c r="I18" s="73"/>
      <c r="J18" s="73"/>
      <c r="K18" s="109"/>
      <c r="L18" s="73"/>
      <c r="M18" s="110"/>
      <c r="N18" s="73"/>
      <c r="O18" s="73"/>
      <c r="P18" s="73"/>
      <c r="Q18" s="109"/>
      <c r="R18" s="73"/>
      <c r="S18" s="110"/>
      <c r="T18" s="73"/>
      <c r="U18" s="73"/>
      <c r="V18" s="73"/>
      <c r="W18" s="109"/>
      <c r="X18" s="73"/>
      <c r="Y18" s="110"/>
      <c r="Z18" s="73"/>
      <c r="AA18" s="73"/>
      <c r="AB18" s="73"/>
      <c r="AC18" s="109"/>
      <c r="AD18" s="73"/>
      <c r="AE18" s="110"/>
      <c r="AF18" s="109"/>
      <c r="AG18" s="73"/>
      <c r="AH18" s="110"/>
      <c r="AI18" s="73"/>
      <c r="AJ18" s="73"/>
      <c r="AK18" s="74"/>
      <c r="AL18" s="41"/>
      <c r="AM18" s="100"/>
      <c r="AN18" s="41"/>
      <c r="AO18" s="10"/>
    </row>
    <row r="19" spans="1:68" x14ac:dyDescent="0.2">
      <c r="A19" s="61"/>
      <c r="B19" s="72"/>
      <c r="C19" s="73"/>
      <c r="D19" s="73"/>
      <c r="E19" s="109"/>
      <c r="F19" s="73"/>
      <c r="G19" s="110"/>
      <c r="H19" s="73"/>
      <c r="I19" s="73"/>
      <c r="J19" s="73"/>
      <c r="K19" s="109"/>
      <c r="L19" s="73"/>
      <c r="M19" s="110"/>
      <c r="N19" s="73"/>
      <c r="O19" s="73"/>
      <c r="P19" s="73"/>
      <c r="Q19" s="109"/>
      <c r="R19" s="73"/>
      <c r="S19" s="110"/>
      <c r="T19" s="73"/>
      <c r="U19" s="73"/>
      <c r="V19" s="73"/>
      <c r="W19" s="109"/>
      <c r="X19" s="73"/>
      <c r="Y19" s="110"/>
      <c r="Z19" s="73"/>
      <c r="AA19" s="73"/>
      <c r="AB19" s="73"/>
      <c r="AC19" s="109"/>
      <c r="AD19" s="73"/>
      <c r="AE19" s="110"/>
      <c r="AF19" s="109"/>
      <c r="AG19" s="73"/>
      <c r="AH19" s="110"/>
      <c r="AI19" s="73"/>
      <c r="AJ19" s="73"/>
      <c r="AK19" s="74"/>
      <c r="AL19" s="41"/>
      <c r="AM19" s="100"/>
      <c r="AN19" s="41"/>
      <c r="AO19" s="10"/>
    </row>
    <row r="20" spans="1:68" x14ac:dyDescent="0.2">
      <c r="A20" s="61"/>
      <c r="B20" s="72"/>
      <c r="C20" s="73"/>
      <c r="D20" s="73"/>
      <c r="E20" s="109"/>
      <c r="F20" s="73"/>
      <c r="G20" s="110"/>
      <c r="H20" s="73"/>
      <c r="I20" s="73"/>
      <c r="J20" s="73"/>
      <c r="K20" s="109"/>
      <c r="L20" s="73"/>
      <c r="M20" s="110"/>
      <c r="N20" s="73"/>
      <c r="O20" s="73"/>
      <c r="P20" s="73"/>
      <c r="Q20" s="109"/>
      <c r="R20" s="73"/>
      <c r="S20" s="110"/>
      <c r="T20" s="73"/>
      <c r="U20" s="73"/>
      <c r="V20" s="73"/>
      <c r="W20" s="109"/>
      <c r="X20" s="73"/>
      <c r="Y20" s="110"/>
      <c r="Z20" s="73"/>
      <c r="AA20" s="73"/>
      <c r="AB20" s="73"/>
      <c r="AC20" s="109"/>
      <c r="AD20" s="73"/>
      <c r="AE20" s="110"/>
      <c r="AF20" s="109"/>
      <c r="AG20" s="73"/>
      <c r="AH20" s="110"/>
      <c r="AI20" s="73"/>
      <c r="AJ20" s="73"/>
      <c r="AK20" s="74"/>
      <c r="AL20" s="41"/>
      <c r="AM20" s="100"/>
      <c r="AN20" s="41"/>
      <c r="AO20" s="10"/>
    </row>
    <row r="21" spans="1:68" x14ac:dyDescent="0.2">
      <c r="A21" s="61"/>
      <c r="B21" s="72"/>
      <c r="C21" s="73"/>
      <c r="D21" s="73"/>
      <c r="E21" s="109"/>
      <c r="F21" s="73"/>
      <c r="G21" s="110"/>
      <c r="H21" s="73"/>
      <c r="I21" s="73"/>
      <c r="J21" s="73"/>
      <c r="K21" s="109"/>
      <c r="L21" s="73"/>
      <c r="M21" s="110"/>
      <c r="N21" s="73"/>
      <c r="O21" s="73"/>
      <c r="P21" s="73"/>
      <c r="Q21" s="109"/>
      <c r="R21" s="73"/>
      <c r="S21" s="110"/>
      <c r="T21" s="73"/>
      <c r="U21" s="73"/>
      <c r="V21" s="73"/>
      <c r="W21" s="109"/>
      <c r="X21" s="73"/>
      <c r="Y21" s="110"/>
      <c r="Z21" s="73"/>
      <c r="AA21" s="73"/>
      <c r="AB21" s="73"/>
      <c r="AC21" s="109"/>
      <c r="AD21" s="73"/>
      <c r="AE21" s="110"/>
      <c r="AF21" s="109"/>
      <c r="AG21" s="73"/>
      <c r="AH21" s="110"/>
      <c r="AI21" s="73"/>
      <c r="AJ21" s="73"/>
      <c r="AK21" s="74"/>
      <c r="AL21" s="41"/>
      <c r="AM21" s="100"/>
      <c r="AN21" s="41"/>
      <c r="AO21" s="10"/>
    </row>
    <row r="22" spans="1:68" x14ac:dyDescent="0.2">
      <c r="A22" s="61"/>
      <c r="B22" s="72"/>
      <c r="C22" s="73"/>
      <c r="D22" s="73"/>
      <c r="E22" s="109"/>
      <c r="F22" s="73"/>
      <c r="G22" s="110"/>
      <c r="H22" s="73"/>
      <c r="I22" s="73"/>
      <c r="J22" s="73"/>
      <c r="K22" s="109"/>
      <c r="L22" s="73"/>
      <c r="M22" s="110"/>
      <c r="N22" s="73"/>
      <c r="O22" s="73"/>
      <c r="P22" s="73"/>
      <c r="Q22" s="109"/>
      <c r="R22" s="73"/>
      <c r="S22" s="110"/>
      <c r="T22" s="73"/>
      <c r="U22" s="73"/>
      <c r="V22" s="73"/>
      <c r="W22" s="109"/>
      <c r="X22" s="73"/>
      <c r="Y22" s="110"/>
      <c r="Z22" s="73"/>
      <c r="AA22" s="73"/>
      <c r="AB22" s="73"/>
      <c r="AC22" s="109"/>
      <c r="AD22" s="73"/>
      <c r="AE22" s="110"/>
      <c r="AF22" s="109"/>
      <c r="AG22" s="73"/>
      <c r="AH22" s="110"/>
      <c r="AI22" s="73"/>
      <c r="AJ22" s="73"/>
      <c r="AK22" s="74"/>
      <c r="AL22" s="41"/>
      <c r="AM22" s="100"/>
      <c r="AN22" s="41"/>
      <c r="AO22" s="10"/>
    </row>
    <row r="23" spans="1:68" x14ac:dyDescent="0.2">
      <c r="A23" s="50"/>
      <c r="B23" s="75"/>
      <c r="C23" s="76"/>
      <c r="D23" s="76"/>
      <c r="E23" s="111"/>
      <c r="F23" s="76"/>
      <c r="G23" s="112"/>
      <c r="H23" s="76"/>
      <c r="I23" s="76"/>
      <c r="J23" s="76"/>
      <c r="K23" s="111"/>
      <c r="L23" s="76"/>
      <c r="M23" s="112"/>
      <c r="N23" s="76"/>
      <c r="O23" s="76"/>
      <c r="P23" s="76"/>
      <c r="Q23" s="111"/>
      <c r="R23" s="76"/>
      <c r="S23" s="112"/>
      <c r="T23" s="76"/>
      <c r="U23" s="76"/>
      <c r="V23" s="76"/>
      <c r="W23" s="111"/>
      <c r="X23" s="76"/>
      <c r="Y23" s="112"/>
      <c r="Z23" s="76"/>
      <c r="AA23" s="76"/>
      <c r="AB23" s="76"/>
      <c r="AC23" s="111"/>
      <c r="AD23" s="76"/>
      <c r="AE23" s="112"/>
      <c r="AF23" s="111"/>
      <c r="AG23" s="76"/>
      <c r="AH23" s="112"/>
      <c r="AI23" s="76"/>
      <c r="AJ23" s="76"/>
      <c r="AK23" s="77"/>
      <c r="AL23" s="46"/>
      <c r="AM23" s="97"/>
      <c r="AN23" s="46"/>
      <c r="AO23" s="10"/>
      <c r="AR23" s="63" t="s">
        <v>54</v>
      </c>
      <c r="AS23" s="64" t="s">
        <v>55</v>
      </c>
      <c r="AT23" s="65" t="s">
        <v>79</v>
      </c>
      <c r="AU23" s="66" t="s">
        <v>80</v>
      </c>
      <c r="AV23" s="64" t="s">
        <v>56</v>
      </c>
      <c r="AW23" s="64" t="s">
        <v>57</v>
      </c>
      <c r="AX23" s="63" t="s">
        <v>58</v>
      </c>
      <c r="AY23" s="64" t="s">
        <v>59</v>
      </c>
      <c r="AZ23" s="66" t="s">
        <v>60</v>
      </c>
      <c r="BA23" s="66" t="s">
        <v>61</v>
      </c>
      <c r="BB23" s="63" t="s">
        <v>62</v>
      </c>
      <c r="BC23" s="64" t="s">
        <v>63</v>
      </c>
      <c r="BD23" s="64" t="s">
        <v>64</v>
      </c>
      <c r="BE23" s="64" t="s">
        <v>65</v>
      </c>
      <c r="BF23" s="65" t="s">
        <v>66</v>
      </c>
      <c r="BG23" s="66" t="s">
        <v>67</v>
      </c>
      <c r="BH23" s="64" t="s">
        <v>68</v>
      </c>
      <c r="BI23" s="64" t="s">
        <v>69</v>
      </c>
      <c r="BJ23" s="65" t="s">
        <v>70</v>
      </c>
      <c r="BK23" s="64" t="s">
        <v>71</v>
      </c>
      <c r="BL23" s="64" t="s">
        <v>72</v>
      </c>
      <c r="BM23" s="64" t="s">
        <v>73</v>
      </c>
      <c r="BN23" s="65" t="s">
        <v>74</v>
      </c>
      <c r="BO23" s="66" t="s">
        <v>75</v>
      </c>
      <c r="BP23" s="99"/>
    </row>
    <row r="24" spans="1:68" x14ac:dyDescent="0.2">
      <c r="A24" s="115" t="s">
        <v>76</v>
      </c>
      <c r="B24" s="69">
        <f t="shared" ref="B24:AN24" si="0">MAX(B10:B23)</f>
        <v>0</v>
      </c>
      <c r="C24" s="70">
        <f t="shared" si="0"/>
        <v>0</v>
      </c>
      <c r="D24" s="70"/>
      <c r="E24" s="107">
        <f t="shared" si="0"/>
        <v>0</v>
      </c>
      <c r="F24" s="70">
        <f t="shared" si="0"/>
        <v>0</v>
      </c>
      <c r="G24" s="108"/>
      <c r="H24" s="70">
        <f t="shared" si="0"/>
        <v>0</v>
      </c>
      <c r="I24" s="70">
        <f t="shared" si="0"/>
        <v>0</v>
      </c>
      <c r="J24" s="70"/>
      <c r="K24" s="107">
        <f t="shared" si="0"/>
        <v>0</v>
      </c>
      <c r="L24" s="70">
        <f t="shared" si="0"/>
        <v>0</v>
      </c>
      <c r="M24" s="108"/>
      <c r="N24" s="70">
        <f t="shared" si="0"/>
        <v>0</v>
      </c>
      <c r="O24" s="70">
        <f t="shared" si="0"/>
        <v>0</v>
      </c>
      <c r="P24" s="70"/>
      <c r="Q24" s="107">
        <f t="shared" si="0"/>
        <v>0</v>
      </c>
      <c r="R24" s="70">
        <f t="shared" si="0"/>
        <v>0</v>
      </c>
      <c r="S24" s="108"/>
      <c r="T24" s="70">
        <f t="shared" si="0"/>
        <v>0</v>
      </c>
      <c r="U24" s="70">
        <f t="shared" si="0"/>
        <v>0</v>
      </c>
      <c r="V24" s="70"/>
      <c r="W24" s="107">
        <f t="shared" si="0"/>
        <v>0</v>
      </c>
      <c r="X24" s="70">
        <f t="shared" si="0"/>
        <v>0</v>
      </c>
      <c r="Y24" s="108"/>
      <c r="Z24" s="70">
        <f t="shared" si="0"/>
        <v>0</v>
      </c>
      <c r="AA24" s="70">
        <f t="shared" si="0"/>
        <v>0</v>
      </c>
      <c r="AB24" s="70"/>
      <c r="AC24" s="107">
        <f t="shared" si="0"/>
        <v>0</v>
      </c>
      <c r="AD24" s="70">
        <f t="shared" si="0"/>
        <v>0</v>
      </c>
      <c r="AE24" s="108"/>
      <c r="AF24" s="107">
        <f t="shared" si="0"/>
        <v>0</v>
      </c>
      <c r="AG24" s="70">
        <f t="shared" si="0"/>
        <v>0</v>
      </c>
      <c r="AH24" s="108"/>
      <c r="AI24" s="70">
        <f t="shared" si="0"/>
        <v>0</v>
      </c>
      <c r="AJ24" s="70">
        <f t="shared" si="0"/>
        <v>0</v>
      </c>
      <c r="AK24" s="71"/>
      <c r="AL24" s="53">
        <f t="shared" si="0"/>
        <v>0</v>
      </c>
      <c r="AM24" s="54"/>
      <c r="AN24" s="53">
        <f t="shared" si="0"/>
        <v>0</v>
      </c>
      <c r="AO24" s="11"/>
      <c r="AQ24" s="48" t="s">
        <v>76</v>
      </c>
      <c r="AR24" s="102">
        <f t="shared" ref="AR24:AS26" si="1">+B24</f>
        <v>0</v>
      </c>
      <c r="AS24" s="102">
        <f t="shared" si="1"/>
        <v>0</v>
      </c>
      <c r="AT24" s="102">
        <f t="shared" ref="AT24:AU26" si="2">+E24</f>
        <v>0</v>
      </c>
      <c r="AU24" s="102">
        <f t="shared" si="2"/>
        <v>0</v>
      </c>
      <c r="AV24" s="102">
        <f t="shared" ref="AV24:AW26" si="3">+H24</f>
        <v>0</v>
      </c>
      <c r="AW24" s="102">
        <f t="shared" si="3"/>
        <v>0</v>
      </c>
      <c r="AX24" s="102">
        <f t="shared" ref="AX24:AY26" si="4">+K24</f>
        <v>0</v>
      </c>
      <c r="AY24" s="102">
        <f t="shared" si="4"/>
        <v>0</v>
      </c>
      <c r="AZ24" s="102">
        <f t="shared" ref="AZ24:BA26" si="5">+N24</f>
        <v>0</v>
      </c>
      <c r="BA24" s="102">
        <f t="shared" si="5"/>
        <v>0</v>
      </c>
      <c r="BB24" s="102">
        <f t="shared" ref="BB24:BC26" si="6">+Q24</f>
        <v>0</v>
      </c>
      <c r="BC24" s="102">
        <f t="shared" si="6"/>
        <v>0</v>
      </c>
      <c r="BD24" s="102">
        <f t="shared" ref="BD24:BE26" si="7">+T24</f>
        <v>0</v>
      </c>
      <c r="BE24" s="102">
        <f t="shared" si="7"/>
        <v>0</v>
      </c>
      <c r="BF24" s="102">
        <f t="shared" ref="BF24:BG26" si="8">+W24</f>
        <v>0</v>
      </c>
      <c r="BG24" s="102">
        <f t="shared" si="8"/>
        <v>0</v>
      </c>
      <c r="BH24" s="102">
        <f t="shared" ref="BH24:BI26" si="9">+Z24</f>
        <v>0</v>
      </c>
      <c r="BI24" s="102">
        <f t="shared" si="9"/>
        <v>0</v>
      </c>
      <c r="BJ24" s="102">
        <f t="shared" ref="BJ24:BK26" si="10">+AC24</f>
        <v>0</v>
      </c>
      <c r="BK24" s="102">
        <f t="shared" si="10"/>
        <v>0</v>
      </c>
      <c r="BL24" s="102">
        <f t="shared" ref="BL24:BM26" si="11">+AF24</f>
        <v>0</v>
      </c>
      <c r="BM24" s="102">
        <f t="shared" si="11"/>
        <v>0</v>
      </c>
      <c r="BN24" s="102">
        <f t="shared" ref="BN24:BO26" si="12">+AI24</f>
        <v>0</v>
      </c>
      <c r="BO24" s="102">
        <f t="shared" si="12"/>
        <v>0</v>
      </c>
    </row>
    <row r="25" spans="1:68" x14ac:dyDescent="0.2">
      <c r="A25" s="116" t="s">
        <v>77</v>
      </c>
      <c r="B25" s="72" t="e">
        <f t="shared" ref="B25:AJ25" si="13">AVERAGE(B10:B23)</f>
        <v>#DIV/0!</v>
      </c>
      <c r="C25" s="73" t="e">
        <f t="shared" si="13"/>
        <v>#DIV/0!</v>
      </c>
      <c r="D25" s="73"/>
      <c r="E25" s="109" t="e">
        <f t="shared" si="13"/>
        <v>#DIV/0!</v>
      </c>
      <c r="F25" s="73" t="e">
        <f t="shared" si="13"/>
        <v>#DIV/0!</v>
      </c>
      <c r="G25" s="110"/>
      <c r="H25" s="73" t="e">
        <f t="shared" si="13"/>
        <v>#DIV/0!</v>
      </c>
      <c r="I25" s="73" t="e">
        <f t="shared" si="13"/>
        <v>#DIV/0!</v>
      </c>
      <c r="J25" s="73"/>
      <c r="K25" s="109" t="e">
        <f t="shared" si="13"/>
        <v>#DIV/0!</v>
      </c>
      <c r="L25" s="73" t="e">
        <f t="shared" si="13"/>
        <v>#DIV/0!</v>
      </c>
      <c r="M25" s="110"/>
      <c r="N25" s="73" t="e">
        <f t="shared" si="13"/>
        <v>#DIV/0!</v>
      </c>
      <c r="O25" s="73" t="e">
        <f t="shared" si="13"/>
        <v>#DIV/0!</v>
      </c>
      <c r="P25" s="73"/>
      <c r="Q25" s="109" t="e">
        <f t="shared" si="13"/>
        <v>#DIV/0!</v>
      </c>
      <c r="R25" s="73" t="e">
        <f t="shared" si="13"/>
        <v>#DIV/0!</v>
      </c>
      <c r="S25" s="110"/>
      <c r="T25" s="73" t="e">
        <f t="shared" si="13"/>
        <v>#DIV/0!</v>
      </c>
      <c r="U25" s="73" t="e">
        <f t="shared" si="13"/>
        <v>#DIV/0!</v>
      </c>
      <c r="V25" s="73"/>
      <c r="W25" s="109" t="e">
        <f t="shared" si="13"/>
        <v>#DIV/0!</v>
      </c>
      <c r="X25" s="73" t="e">
        <f t="shared" si="13"/>
        <v>#DIV/0!</v>
      </c>
      <c r="Y25" s="110"/>
      <c r="Z25" s="73" t="e">
        <f t="shared" si="13"/>
        <v>#DIV/0!</v>
      </c>
      <c r="AA25" s="73" t="e">
        <f t="shared" si="13"/>
        <v>#DIV/0!</v>
      </c>
      <c r="AB25" s="73"/>
      <c r="AC25" s="109" t="e">
        <f t="shared" si="13"/>
        <v>#DIV/0!</v>
      </c>
      <c r="AD25" s="73" t="e">
        <f t="shared" si="13"/>
        <v>#DIV/0!</v>
      </c>
      <c r="AE25" s="110"/>
      <c r="AF25" s="109" t="e">
        <f t="shared" si="13"/>
        <v>#DIV/0!</v>
      </c>
      <c r="AG25" s="73" t="e">
        <f t="shared" si="13"/>
        <v>#DIV/0!</v>
      </c>
      <c r="AH25" s="110"/>
      <c r="AI25" s="73" t="e">
        <f t="shared" si="13"/>
        <v>#DIV/0!</v>
      </c>
      <c r="AJ25" s="73" t="e">
        <f t="shared" si="13"/>
        <v>#DIV/0!</v>
      </c>
      <c r="AK25" s="74"/>
      <c r="AL25" s="56" t="e">
        <f>AVERAGE(AL10:AL23)</f>
        <v>#DIV/0!</v>
      </c>
      <c r="AM25" s="57"/>
      <c r="AN25" s="56" t="e">
        <f>AVERAGE(AN10:AN23)</f>
        <v>#DIV/0!</v>
      </c>
      <c r="AO25" s="10"/>
      <c r="AQ25" s="61" t="s">
        <v>77</v>
      </c>
      <c r="AR25" s="102" t="e">
        <f t="shared" si="1"/>
        <v>#DIV/0!</v>
      </c>
      <c r="AS25" s="102" t="e">
        <f t="shared" si="1"/>
        <v>#DIV/0!</v>
      </c>
      <c r="AT25" s="102" t="e">
        <f t="shared" si="2"/>
        <v>#DIV/0!</v>
      </c>
      <c r="AU25" s="102" t="e">
        <f t="shared" si="2"/>
        <v>#DIV/0!</v>
      </c>
      <c r="AV25" s="102" t="e">
        <f t="shared" si="3"/>
        <v>#DIV/0!</v>
      </c>
      <c r="AW25" s="102" t="e">
        <f t="shared" si="3"/>
        <v>#DIV/0!</v>
      </c>
      <c r="AX25" s="102" t="e">
        <f t="shared" si="4"/>
        <v>#DIV/0!</v>
      </c>
      <c r="AY25" s="102" t="e">
        <f t="shared" si="4"/>
        <v>#DIV/0!</v>
      </c>
      <c r="AZ25" s="102" t="e">
        <f t="shared" si="5"/>
        <v>#DIV/0!</v>
      </c>
      <c r="BA25" s="102" t="e">
        <f t="shared" si="5"/>
        <v>#DIV/0!</v>
      </c>
      <c r="BB25" s="102" t="e">
        <f t="shared" si="6"/>
        <v>#DIV/0!</v>
      </c>
      <c r="BC25" s="102" t="e">
        <f t="shared" si="6"/>
        <v>#DIV/0!</v>
      </c>
      <c r="BD25" s="102" t="e">
        <f t="shared" si="7"/>
        <v>#DIV/0!</v>
      </c>
      <c r="BE25" s="102" t="e">
        <f t="shared" si="7"/>
        <v>#DIV/0!</v>
      </c>
      <c r="BF25" s="102" t="e">
        <f t="shared" si="8"/>
        <v>#DIV/0!</v>
      </c>
      <c r="BG25" s="102" t="e">
        <f t="shared" si="8"/>
        <v>#DIV/0!</v>
      </c>
      <c r="BH25" s="102" t="e">
        <f t="shared" si="9"/>
        <v>#DIV/0!</v>
      </c>
      <c r="BI25" s="102" t="e">
        <f t="shared" si="9"/>
        <v>#DIV/0!</v>
      </c>
      <c r="BJ25" s="102" t="e">
        <f t="shared" si="10"/>
        <v>#DIV/0!</v>
      </c>
      <c r="BK25" s="102" t="e">
        <f t="shared" si="10"/>
        <v>#DIV/0!</v>
      </c>
      <c r="BL25" s="102" t="e">
        <f t="shared" si="11"/>
        <v>#DIV/0!</v>
      </c>
      <c r="BM25" s="102" t="e">
        <f t="shared" si="11"/>
        <v>#DIV/0!</v>
      </c>
      <c r="BN25" s="102" t="e">
        <f t="shared" si="12"/>
        <v>#DIV/0!</v>
      </c>
      <c r="BO25" s="102" t="e">
        <f t="shared" si="12"/>
        <v>#DIV/0!</v>
      </c>
    </row>
    <row r="26" spans="1:68" x14ac:dyDescent="0.2">
      <c r="A26" s="117" t="s">
        <v>78</v>
      </c>
      <c r="B26" s="75">
        <f t="shared" ref="B26:AJ26" si="14">MIN(B10:B23)</f>
        <v>0</v>
      </c>
      <c r="C26" s="76">
        <f t="shared" si="14"/>
        <v>0</v>
      </c>
      <c r="D26" s="76"/>
      <c r="E26" s="111">
        <f t="shared" si="14"/>
        <v>0</v>
      </c>
      <c r="F26" s="76">
        <f t="shared" si="14"/>
        <v>0</v>
      </c>
      <c r="G26" s="112"/>
      <c r="H26" s="76">
        <f t="shared" si="14"/>
        <v>0</v>
      </c>
      <c r="I26" s="76">
        <f t="shared" si="14"/>
        <v>0</v>
      </c>
      <c r="J26" s="76"/>
      <c r="K26" s="111">
        <f t="shared" si="14"/>
        <v>0</v>
      </c>
      <c r="L26" s="76">
        <f t="shared" si="14"/>
        <v>0</v>
      </c>
      <c r="M26" s="112"/>
      <c r="N26" s="76">
        <f t="shared" si="14"/>
        <v>0</v>
      </c>
      <c r="O26" s="76">
        <f t="shared" si="14"/>
        <v>0</v>
      </c>
      <c r="P26" s="76"/>
      <c r="Q26" s="111">
        <f t="shared" si="14"/>
        <v>0</v>
      </c>
      <c r="R26" s="76">
        <f t="shared" si="14"/>
        <v>0</v>
      </c>
      <c r="S26" s="112"/>
      <c r="T26" s="76">
        <f t="shared" si="14"/>
        <v>0</v>
      </c>
      <c r="U26" s="76">
        <f t="shared" si="14"/>
        <v>0</v>
      </c>
      <c r="V26" s="76"/>
      <c r="W26" s="111">
        <f t="shared" si="14"/>
        <v>0</v>
      </c>
      <c r="X26" s="76">
        <f t="shared" si="14"/>
        <v>0</v>
      </c>
      <c r="Y26" s="112"/>
      <c r="Z26" s="76">
        <f t="shared" si="14"/>
        <v>0</v>
      </c>
      <c r="AA26" s="76">
        <f t="shared" si="14"/>
        <v>0</v>
      </c>
      <c r="AB26" s="76"/>
      <c r="AC26" s="111">
        <f t="shared" si="14"/>
        <v>0</v>
      </c>
      <c r="AD26" s="76">
        <f t="shared" si="14"/>
        <v>0</v>
      </c>
      <c r="AE26" s="112"/>
      <c r="AF26" s="111">
        <f t="shared" si="14"/>
        <v>0</v>
      </c>
      <c r="AG26" s="76">
        <f t="shared" si="14"/>
        <v>0</v>
      </c>
      <c r="AH26" s="112"/>
      <c r="AI26" s="76">
        <f t="shared" si="14"/>
        <v>0</v>
      </c>
      <c r="AJ26" s="76">
        <f t="shared" si="14"/>
        <v>0</v>
      </c>
      <c r="AK26" s="77"/>
      <c r="AL26" s="59">
        <f>MIN(AL10:AL23)</f>
        <v>0</v>
      </c>
      <c r="AM26" s="60"/>
      <c r="AN26" s="59">
        <f>MIN(AN10:AN23)</f>
        <v>0</v>
      </c>
      <c r="AO26" s="16"/>
      <c r="AQ26" s="50" t="s">
        <v>78</v>
      </c>
      <c r="AR26" s="102">
        <f t="shared" si="1"/>
        <v>0</v>
      </c>
      <c r="AS26" s="102">
        <f t="shared" si="1"/>
        <v>0</v>
      </c>
      <c r="AT26" s="102">
        <f t="shared" si="2"/>
        <v>0</v>
      </c>
      <c r="AU26" s="102">
        <f t="shared" si="2"/>
        <v>0</v>
      </c>
      <c r="AV26" s="102">
        <f t="shared" si="3"/>
        <v>0</v>
      </c>
      <c r="AW26" s="102">
        <f t="shared" si="3"/>
        <v>0</v>
      </c>
      <c r="AX26" s="102">
        <f t="shared" si="4"/>
        <v>0</v>
      </c>
      <c r="AY26" s="102">
        <f t="shared" si="4"/>
        <v>0</v>
      </c>
      <c r="AZ26" s="102">
        <f t="shared" si="5"/>
        <v>0</v>
      </c>
      <c r="BA26" s="102">
        <f t="shared" si="5"/>
        <v>0</v>
      </c>
      <c r="BB26" s="102">
        <f t="shared" si="6"/>
        <v>0</v>
      </c>
      <c r="BC26" s="102">
        <f t="shared" si="6"/>
        <v>0</v>
      </c>
      <c r="BD26" s="102">
        <f t="shared" si="7"/>
        <v>0</v>
      </c>
      <c r="BE26" s="102">
        <f t="shared" si="7"/>
        <v>0</v>
      </c>
      <c r="BF26" s="102">
        <f t="shared" si="8"/>
        <v>0</v>
      </c>
      <c r="BG26" s="102">
        <f t="shared" si="8"/>
        <v>0</v>
      </c>
      <c r="BH26" s="102">
        <f t="shared" si="9"/>
        <v>0</v>
      </c>
      <c r="BI26" s="102">
        <f t="shared" si="9"/>
        <v>0</v>
      </c>
      <c r="BJ26" s="102">
        <f t="shared" si="10"/>
        <v>0</v>
      </c>
      <c r="BK26" s="102">
        <f t="shared" si="10"/>
        <v>0</v>
      </c>
      <c r="BL26" s="102">
        <f t="shared" si="11"/>
        <v>0</v>
      </c>
      <c r="BM26" s="102">
        <f t="shared" si="11"/>
        <v>0</v>
      </c>
      <c r="BN26" s="102">
        <f t="shared" si="12"/>
        <v>0</v>
      </c>
      <c r="BO26" s="102">
        <f t="shared" si="12"/>
        <v>0</v>
      </c>
    </row>
    <row r="27" spans="1:68" x14ac:dyDescent="0.2">
      <c r="A27" s="98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</row>
    <row r="28" spans="1:68" x14ac:dyDescent="0.2">
      <c r="A28" s="6"/>
    </row>
    <row r="29" spans="1:68" x14ac:dyDescent="0.2">
      <c r="A29" s="6"/>
    </row>
    <row r="30" spans="1:68" x14ac:dyDescent="0.2">
      <c r="A30" s="6"/>
    </row>
    <row r="31" spans="1:68" x14ac:dyDescent="0.2">
      <c r="A31" s="6"/>
    </row>
    <row r="32" spans="1:68" x14ac:dyDescent="0.2">
      <c r="A32" s="6"/>
      <c r="W32" s="31"/>
    </row>
    <row r="33" spans="1:1" x14ac:dyDescent="0.2">
      <c r="A33" s="6"/>
    </row>
    <row r="34" spans="1:1" x14ac:dyDescent="0.2">
      <c r="A34" s="6"/>
    </row>
  </sheetData>
  <mergeCells count="22">
    <mergeCell ref="AJ4:AK4"/>
    <mergeCell ref="AM3:AN3"/>
    <mergeCell ref="AM4:AN4"/>
    <mergeCell ref="Q8:S8"/>
    <mergeCell ref="AF8:AH8"/>
    <mergeCell ref="W8:Y8"/>
    <mergeCell ref="AL9:AM9"/>
    <mergeCell ref="E8:G8"/>
    <mergeCell ref="B8:D8"/>
    <mergeCell ref="N8:P8"/>
    <mergeCell ref="K8:M8"/>
    <mergeCell ref="H8:J8"/>
    <mergeCell ref="AN9:AO9"/>
    <mergeCell ref="AL8:AO8"/>
    <mergeCell ref="AI8:AK8"/>
    <mergeCell ref="A1:AG1"/>
    <mergeCell ref="AJ3:AK3"/>
    <mergeCell ref="AG4:AI4"/>
    <mergeCell ref="AG3:AI3"/>
    <mergeCell ref="T8:V8"/>
    <mergeCell ref="AC8:AE8"/>
    <mergeCell ref="Z8:AB8"/>
  </mergeCells>
  <phoneticPr fontId="0" type="noConversion"/>
  <pageMargins left="0.70866141732283472" right="0.51181102362204722" top="0.98425196850393704" bottom="0.74803149606299213" header="0.51181102362204722" footer="0.31496062992125984"/>
  <pageSetup paperSize="9" scale="73" orientation="landscape" horizontalDpi="4294967292" r:id="rId1"/>
  <headerFooter alignWithMargins="0">
    <oddFooter>&amp;L&amp;8&amp;F\&amp;A :&amp;D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9"/>
  <sheetViews>
    <sheetView topLeftCell="A27" workbookViewId="0">
      <selection activeCell="A51" sqref="A51"/>
    </sheetView>
  </sheetViews>
  <sheetFormatPr defaultRowHeight="12.75" x14ac:dyDescent="0.2"/>
  <cols>
    <col min="1" max="8" width="7.7109375" customWidth="1"/>
    <col min="9" max="12" width="8.7109375" customWidth="1"/>
    <col min="13" max="13" width="7.7109375" customWidth="1"/>
    <col min="14" max="14" width="1.7109375" customWidth="1"/>
    <col min="15" max="15" width="6.7109375" customWidth="1"/>
    <col min="16" max="16" width="1.7109375" customWidth="1"/>
    <col min="17" max="17" width="6.7109375" customWidth="1"/>
    <col min="18" max="18" width="1.7109375" customWidth="1"/>
  </cols>
  <sheetData>
    <row r="1" spans="1:25" ht="18.75" x14ac:dyDescent="0.25">
      <c r="A1" s="268" t="s">
        <v>103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4"/>
      <c r="S1" s="24"/>
      <c r="T1" s="24"/>
      <c r="U1" s="24"/>
      <c r="V1" s="24"/>
    </row>
    <row r="2" spans="1:25" ht="15.75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24"/>
      <c r="S2" s="24"/>
      <c r="T2" s="24"/>
      <c r="U2" s="24"/>
      <c r="V2" s="24"/>
    </row>
    <row r="3" spans="1:25" ht="15.75" x14ac:dyDescent="0.25">
      <c r="A3" s="39" t="s">
        <v>87</v>
      </c>
      <c r="B3" s="40"/>
      <c r="C3" s="39" t="str">
        <f>IF(normal!P8="","",normal!P8)</f>
        <v>Rogodono</v>
      </c>
      <c r="D3" s="96"/>
      <c r="E3" s="39" t="s">
        <v>91</v>
      </c>
      <c r="F3" s="39" t="str">
        <f>IF(normal!S8="","",normal!S8)</f>
        <v>Jatinegara</v>
      </c>
      <c r="G3" s="96"/>
      <c r="H3" s="42"/>
      <c r="K3" s="39" t="str">
        <f>+normal!W8</f>
        <v>Persamaan Garis Lengkung Debit</v>
      </c>
      <c r="L3" s="40"/>
      <c r="M3" s="40"/>
      <c r="N3" s="40"/>
      <c r="O3" s="79"/>
      <c r="P3" s="40"/>
      <c r="Q3" s="11"/>
      <c r="R3" s="24"/>
      <c r="S3" s="24"/>
      <c r="T3" s="24"/>
      <c r="U3" s="24"/>
      <c r="V3" s="24"/>
    </row>
    <row r="4" spans="1:25" ht="16.5" x14ac:dyDescent="0.25">
      <c r="A4" s="41" t="s">
        <v>41</v>
      </c>
      <c r="B4" s="42"/>
      <c r="C4" s="41">
        <f>IF(normal!P9="","",normal!P9)</f>
        <v>109.49151999999999</v>
      </c>
      <c r="D4" s="100"/>
      <c r="E4" s="46" t="s">
        <v>81</v>
      </c>
      <c r="F4" s="46" t="str">
        <f>IF(normal!S9="","",normal!S9)</f>
        <v/>
      </c>
      <c r="G4" s="97" t="s">
        <v>93</v>
      </c>
      <c r="H4" s="42"/>
      <c r="K4" s="41" t="str">
        <f>IF(normal!W9="","",normal!W9)</f>
        <v>untuk H &gt;</v>
      </c>
      <c r="L4" s="101" t="str">
        <f>IF(normal!X9="","",normal!X9)</f>
        <v xml:space="preserve"> m , Q =</v>
      </c>
      <c r="M4" s="42" t="str">
        <f>IF(normal!Y9="","",normal!Y9)</f>
        <v xml:space="preserve"> ( H -</v>
      </c>
      <c r="N4" s="269" t="str">
        <f>IF(normal!Z9="","",normal!Z9)</f>
        <v xml:space="preserve"> ) ^</v>
      </c>
      <c r="O4" s="269"/>
      <c r="P4" s="282">
        <f>IF(normal!AA9="","",normal!AA9)</f>
        <v>0</v>
      </c>
      <c r="Q4" s="283"/>
      <c r="R4" s="24"/>
      <c r="S4" s="24"/>
      <c r="T4" s="24"/>
      <c r="U4" s="24"/>
      <c r="V4" s="24"/>
    </row>
    <row r="5" spans="1:25" ht="15.75" x14ac:dyDescent="0.25">
      <c r="A5" s="41" t="s">
        <v>88</v>
      </c>
      <c r="B5" s="42"/>
      <c r="C5" s="41" t="str">
        <f>IF(normal!P10="","",normal!P10)</f>
        <v>-7,64158</v>
      </c>
      <c r="D5" s="100"/>
      <c r="E5" s="41"/>
      <c r="F5" s="42"/>
      <c r="G5" s="43"/>
      <c r="H5" s="42"/>
      <c r="K5" s="46" t="str">
        <f>IF(normal!W10="","",normal!W10)</f>
        <v/>
      </c>
      <c r="L5" s="143" t="str">
        <f>IF(normal!X10="","",normal!X10)</f>
        <v xml:space="preserve"> m , Q =</v>
      </c>
      <c r="M5" s="47" t="str">
        <f>IF(normal!Y10="","",normal!Y10)</f>
        <v xml:space="preserve"> ( H -</v>
      </c>
      <c r="N5" s="281" t="str">
        <f>IF(normal!Z10="","",normal!Z10)</f>
        <v xml:space="preserve"> ) ^</v>
      </c>
      <c r="O5" s="281"/>
      <c r="P5" s="284">
        <f>IF(normal!AA10="","",normal!AA10)</f>
        <v>0</v>
      </c>
      <c r="Q5" s="285"/>
      <c r="R5" s="24"/>
      <c r="S5" s="24"/>
      <c r="T5" s="24"/>
      <c r="U5" s="24"/>
      <c r="V5" s="24"/>
    </row>
    <row r="6" spans="1:25" ht="15.75" x14ac:dyDescent="0.25">
      <c r="A6" s="46" t="s">
        <v>89</v>
      </c>
      <c r="B6" s="47"/>
      <c r="C6" s="46" t="e">
        <f>IF(normal!P11="","",normal!P11)</f>
        <v>#REF!</v>
      </c>
      <c r="D6" s="97"/>
      <c r="E6" s="41"/>
      <c r="F6" s="42"/>
      <c r="G6" s="43"/>
      <c r="H6" s="42"/>
      <c r="K6" s="43"/>
      <c r="L6" s="42"/>
      <c r="M6" s="42"/>
      <c r="N6" s="42"/>
      <c r="O6" s="45"/>
      <c r="P6" s="43"/>
      <c r="Q6" s="45"/>
      <c r="R6" s="24"/>
      <c r="S6" s="24"/>
      <c r="T6" s="24"/>
      <c r="U6" s="24"/>
      <c r="V6" s="24"/>
    </row>
    <row r="7" spans="1:25" ht="15.75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24"/>
      <c r="S7" s="24"/>
      <c r="T7" s="24"/>
      <c r="U7" s="24"/>
      <c r="V7" s="24"/>
    </row>
    <row r="8" spans="1:25" x14ac:dyDescent="0.2">
      <c r="A8" s="48" t="str">
        <f>+'15-harian'!A8</f>
        <v>Tahun</v>
      </c>
      <c r="B8" s="48" t="s">
        <v>0</v>
      </c>
      <c r="C8" s="49" t="s">
        <v>42</v>
      </c>
      <c r="D8" s="49" t="s">
        <v>2</v>
      </c>
      <c r="E8" s="49" t="s">
        <v>3</v>
      </c>
      <c r="F8" s="49" t="str">
        <f>+'15-harian'!N8</f>
        <v>Mei</v>
      </c>
      <c r="G8" s="49" t="s">
        <v>5</v>
      </c>
      <c r="H8" s="49" t="s">
        <v>6</v>
      </c>
      <c r="I8" s="49" t="s">
        <v>22</v>
      </c>
      <c r="J8" s="49" t="s">
        <v>8</v>
      </c>
      <c r="K8" s="49" t="s">
        <v>23</v>
      </c>
      <c r="L8" s="49" t="s">
        <v>24</v>
      </c>
      <c r="M8" s="49" t="s">
        <v>25</v>
      </c>
      <c r="N8" s="49"/>
      <c r="O8" s="263" t="s">
        <v>83</v>
      </c>
      <c r="P8" s="265"/>
      <c r="Q8" s="265"/>
      <c r="R8" s="264"/>
    </row>
    <row r="9" spans="1:25" ht="15.75" x14ac:dyDescent="0.2">
      <c r="A9" s="46"/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/>
      <c r="O9" s="263" t="s">
        <v>95</v>
      </c>
      <c r="P9" s="264"/>
      <c r="Q9" s="263" t="s">
        <v>84</v>
      </c>
      <c r="R9" s="264"/>
    </row>
    <row r="10" spans="1:25" x14ac:dyDescent="0.2">
      <c r="A10" s="48">
        <f>+normal!$P$13</f>
        <v>0</v>
      </c>
      <c r="B10" s="52" t="str">
        <f>+normal!$P$50</f>
        <v>tad</v>
      </c>
      <c r="C10" s="53" t="str">
        <f>+normal!$Q$50</f>
        <v>tad</v>
      </c>
      <c r="D10" s="53" t="str">
        <f>+normal!$R$50</f>
        <v>tad</v>
      </c>
      <c r="E10" s="53" t="str">
        <f>+normal!$S$50</f>
        <v>tad</v>
      </c>
      <c r="F10" s="53" t="str">
        <f>+normal!$T$50</f>
        <v>tad</v>
      </c>
      <c r="G10" s="53" t="str">
        <f>+normal!$U$50</f>
        <v>tad</v>
      </c>
      <c r="H10" s="53" t="str">
        <f>+normal!$V$50</f>
        <v>tad</v>
      </c>
      <c r="I10" s="53" t="str">
        <f>+normal!$W$50</f>
        <v>tad</v>
      </c>
      <c r="J10" s="53" t="str">
        <f>+normal!$X$50</f>
        <v>tad</v>
      </c>
      <c r="K10" s="53" t="str">
        <f>+normal!$Y$50</f>
        <v>tad</v>
      </c>
      <c r="L10" s="53" t="str">
        <f>+normal!$Z$50</f>
        <v>tad</v>
      </c>
      <c r="M10" s="53" t="str">
        <f>+normal!$AA$50</f>
        <v>tad</v>
      </c>
      <c r="N10" s="54"/>
      <c r="O10" s="52" t="str">
        <f>+normal!$AG$57</f>
        <v>tad</v>
      </c>
      <c r="P10" s="54"/>
      <c r="Q10" s="52" t="str">
        <f>+normal!$AG$58</f>
        <v>tad</v>
      </c>
      <c r="R10" s="18"/>
      <c r="S10" s="32"/>
      <c r="T10" s="32"/>
      <c r="U10" s="32"/>
      <c r="V10" s="32"/>
      <c r="W10" s="32"/>
      <c r="X10" s="32"/>
      <c r="Y10" s="32"/>
    </row>
    <row r="11" spans="1:25" x14ac:dyDescent="0.2">
      <c r="A11" s="61"/>
      <c r="B11" s="5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7"/>
      <c r="O11" s="55"/>
      <c r="P11" s="57"/>
      <c r="Q11" s="55"/>
      <c r="R11" s="10"/>
      <c r="W11" s="35"/>
    </row>
    <row r="12" spans="1:25" x14ac:dyDescent="0.2">
      <c r="A12" s="61"/>
      <c r="B12" s="55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  <c r="O12" s="55"/>
      <c r="P12" s="57"/>
      <c r="Q12" s="42"/>
      <c r="R12" s="10"/>
      <c r="W12" s="35"/>
    </row>
    <row r="13" spans="1:25" x14ac:dyDescent="0.2">
      <c r="A13" s="61"/>
      <c r="B13" s="5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7"/>
      <c r="O13" s="55"/>
      <c r="P13" s="57"/>
      <c r="Q13" s="42"/>
      <c r="R13" s="10"/>
      <c r="W13" s="35"/>
    </row>
    <row r="14" spans="1:25" x14ac:dyDescent="0.2">
      <c r="A14" s="61"/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7"/>
      <c r="O14" s="55"/>
      <c r="P14" s="57"/>
      <c r="Q14" s="42"/>
      <c r="R14" s="10"/>
      <c r="W14" s="35"/>
    </row>
    <row r="15" spans="1:25" x14ac:dyDescent="0.2">
      <c r="A15" s="61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7"/>
      <c r="O15" s="55"/>
      <c r="P15" s="57"/>
      <c r="Q15" s="42"/>
      <c r="R15" s="10"/>
      <c r="W15" s="35"/>
    </row>
    <row r="16" spans="1:25" x14ac:dyDescent="0.2">
      <c r="A16" s="61"/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  <c r="O16" s="55"/>
      <c r="P16" s="57"/>
      <c r="Q16" s="42"/>
      <c r="R16" s="10"/>
      <c r="W16" s="35"/>
    </row>
    <row r="17" spans="1:23" x14ac:dyDescent="0.2">
      <c r="A17" s="61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7"/>
      <c r="O17" s="55"/>
      <c r="P17" s="57"/>
      <c r="Q17" s="42"/>
      <c r="R17" s="10"/>
      <c r="W17" s="35"/>
    </row>
    <row r="18" spans="1:23" x14ac:dyDescent="0.2">
      <c r="A18" s="61"/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7"/>
      <c r="O18" s="55"/>
      <c r="P18" s="57"/>
      <c r="Q18" s="42"/>
      <c r="R18" s="10"/>
      <c r="W18" s="35"/>
    </row>
    <row r="19" spans="1:23" x14ac:dyDescent="0.2">
      <c r="A19" s="61"/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7"/>
      <c r="O19" s="55"/>
      <c r="P19" s="57"/>
      <c r="Q19" s="42"/>
      <c r="R19" s="10"/>
      <c r="W19" s="35"/>
    </row>
    <row r="20" spans="1:23" x14ac:dyDescent="0.2">
      <c r="A20" s="61"/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7"/>
      <c r="O20" s="55"/>
      <c r="P20" s="57"/>
      <c r="Q20" s="42"/>
      <c r="R20" s="10"/>
      <c r="W20" s="35"/>
    </row>
    <row r="21" spans="1:23" x14ac:dyDescent="0.2">
      <c r="A21" s="61"/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7"/>
      <c r="O21" s="55"/>
      <c r="P21" s="57"/>
      <c r="Q21" s="42"/>
      <c r="R21" s="10"/>
      <c r="W21" s="35"/>
    </row>
    <row r="22" spans="1:23" x14ac:dyDescent="0.2">
      <c r="A22" s="61"/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7"/>
      <c r="O22" s="55"/>
      <c r="P22" s="57"/>
      <c r="Q22" s="42"/>
      <c r="R22" s="10"/>
      <c r="W22" s="35"/>
    </row>
    <row r="23" spans="1:23" x14ac:dyDescent="0.2">
      <c r="A23" s="61"/>
      <c r="B23" s="55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7"/>
      <c r="O23" s="55"/>
      <c r="P23" s="57"/>
      <c r="Q23" s="42"/>
      <c r="R23" s="10"/>
      <c r="W23" s="35"/>
    </row>
    <row r="24" spans="1:23" x14ac:dyDescent="0.2">
      <c r="A24" s="61"/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7"/>
      <c r="O24" s="55"/>
      <c r="P24" s="57"/>
      <c r="Q24" s="42"/>
      <c r="R24" s="10"/>
    </row>
    <row r="25" spans="1:23" x14ac:dyDescent="0.2">
      <c r="A25" s="61"/>
      <c r="B25" s="55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7"/>
      <c r="O25" s="55"/>
      <c r="P25" s="57"/>
      <c r="Q25" s="42"/>
      <c r="R25" s="10"/>
    </row>
    <row r="26" spans="1:23" x14ac:dyDescent="0.2">
      <c r="A26" s="61"/>
      <c r="B26" s="55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7"/>
      <c r="O26" s="55"/>
      <c r="P26" s="57"/>
      <c r="Q26" s="42"/>
      <c r="R26" s="10"/>
    </row>
    <row r="27" spans="1:23" x14ac:dyDescent="0.2">
      <c r="A27" s="61"/>
      <c r="B27" s="5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7"/>
      <c r="O27" s="55"/>
      <c r="P27" s="57"/>
      <c r="Q27" s="42"/>
      <c r="R27" s="10"/>
    </row>
    <row r="28" spans="1:23" x14ac:dyDescent="0.2">
      <c r="A28" s="50"/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60"/>
      <c r="O28" s="58"/>
      <c r="P28" s="60"/>
      <c r="Q28" s="47"/>
      <c r="R28" s="10"/>
    </row>
    <row r="29" spans="1:23" x14ac:dyDescent="0.2">
      <c r="A29" s="41" t="s">
        <v>76</v>
      </c>
      <c r="B29" s="55">
        <f>MAX(B10:B28)</f>
        <v>0</v>
      </c>
      <c r="C29" s="56">
        <f t="shared" ref="C29:Q29" si="0">MAX(C10:C28)</f>
        <v>0</v>
      </c>
      <c r="D29" s="56">
        <f t="shared" si="0"/>
        <v>0</v>
      </c>
      <c r="E29" s="56">
        <f t="shared" si="0"/>
        <v>0</v>
      </c>
      <c r="F29" s="56">
        <f t="shared" si="0"/>
        <v>0</v>
      </c>
      <c r="G29" s="56">
        <f t="shared" si="0"/>
        <v>0</v>
      </c>
      <c r="H29" s="56">
        <f t="shared" si="0"/>
        <v>0</v>
      </c>
      <c r="I29" s="56">
        <f t="shared" si="0"/>
        <v>0</v>
      </c>
      <c r="J29" s="56">
        <f t="shared" si="0"/>
        <v>0</v>
      </c>
      <c r="K29" s="56">
        <f t="shared" si="0"/>
        <v>0</v>
      </c>
      <c r="L29" s="56">
        <f t="shared" si="0"/>
        <v>0</v>
      </c>
      <c r="M29" s="56">
        <f t="shared" si="0"/>
        <v>0</v>
      </c>
      <c r="N29" s="57"/>
      <c r="O29" s="55">
        <f t="shared" si="0"/>
        <v>0</v>
      </c>
      <c r="P29" s="57"/>
      <c r="Q29" s="55">
        <f t="shared" si="0"/>
        <v>0</v>
      </c>
      <c r="R29" s="11"/>
      <c r="S29" s="35">
        <f>MAX(B29:M29)</f>
        <v>0</v>
      </c>
    </row>
    <row r="30" spans="1:23" x14ac:dyDescent="0.2">
      <c r="A30" s="41" t="s">
        <v>77</v>
      </c>
      <c r="B30" s="55" t="e">
        <f>AVERAGE(B10:B28)</f>
        <v>#DIV/0!</v>
      </c>
      <c r="C30" s="56" t="e">
        <f t="shared" ref="C30:M30" si="1">AVERAGE(C10:C28)</f>
        <v>#DIV/0!</v>
      </c>
      <c r="D30" s="56" t="e">
        <f t="shared" si="1"/>
        <v>#DIV/0!</v>
      </c>
      <c r="E30" s="56" t="e">
        <f t="shared" si="1"/>
        <v>#DIV/0!</v>
      </c>
      <c r="F30" s="56" t="e">
        <f t="shared" si="1"/>
        <v>#DIV/0!</v>
      </c>
      <c r="G30" s="56" t="e">
        <f t="shared" si="1"/>
        <v>#DIV/0!</v>
      </c>
      <c r="H30" s="56" t="e">
        <f t="shared" si="1"/>
        <v>#DIV/0!</v>
      </c>
      <c r="I30" s="56" t="e">
        <f t="shared" si="1"/>
        <v>#DIV/0!</v>
      </c>
      <c r="J30" s="56" t="e">
        <f t="shared" si="1"/>
        <v>#DIV/0!</v>
      </c>
      <c r="K30" s="56" t="e">
        <f t="shared" si="1"/>
        <v>#DIV/0!</v>
      </c>
      <c r="L30" s="56" t="e">
        <f t="shared" si="1"/>
        <v>#DIV/0!</v>
      </c>
      <c r="M30" s="56" t="e">
        <f t="shared" si="1"/>
        <v>#DIV/0!</v>
      </c>
      <c r="N30" s="57"/>
      <c r="O30" s="55" t="e">
        <f>AVERAGE(O10:O28)</f>
        <v>#DIV/0!</v>
      </c>
      <c r="P30" s="57"/>
      <c r="Q30" s="55" t="e">
        <f>AVERAGE(Q10:Q28)</f>
        <v>#DIV/0!</v>
      </c>
      <c r="R30" s="10"/>
    </row>
    <row r="31" spans="1:23" x14ac:dyDescent="0.2">
      <c r="A31" s="46" t="s">
        <v>78</v>
      </c>
      <c r="B31" s="58">
        <f>MIN(B10:B28)</f>
        <v>0</v>
      </c>
      <c r="C31" s="59">
        <f t="shared" ref="C31:M31" si="2">MIN(C10:C28)</f>
        <v>0</v>
      </c>
      <c r="D31" s="59">
        <f t="shared" si="2"/>
        <v>0</v>
      </c>
      <c r="E31" s="59">
        <f t="shared" si="2"/>
        <v>0</v>
      </c>
      <c r="F31" s="59">
        <f t="shared" si="2"/>
        <v>0</v>
      </c>
      <c r="G31" s="59">
        <f t="shared" si="2"/>
        <v>0</v>
      </c>
      <c r="H31" s="59">
        <f t="shared" si="2"/>
        <v>0</v>
      </c>
      <c r="I31" s="59">
        <f t="shared" si="2"/>
        <v>0</v>
      </c>
      <c r="J31" s="59">
        <f t="shared" si="2"/>
        <v>0</v>
      </c>
      <c r="K31" s="59">
        <f t="shared" si="2"/>
        <v>0</v>
      </c>
      <c r="L31" s="59">
        <f t="shared" si="2"/>
        <v>0</v>
      </c>
      <c r="M31" s="59">
        <f t="shared" si="2"/>
        <v>0</v>
      </c>
      <c r="N31" s="60"/>
      <c r="O31" s="58">
        <f>MIN(O10:O28)</f>
        <v>0</v>
      </c>
      <c r="P31" s="60"/>
      <c r="Q31" s="58">
        <f>MIN(Q10:Q28)</f>
        <v>0</v>
      </c>
      <c r="R31" s="16"/>
    </row>
    <row r="32" spans="1:23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6"/>
      <c r="O32" s="37"/>
      <c r="P32" s="37"/>
      <c r="Q32" s="37"/>
    </row>
    <row r="33" spans="14:23" x14ac:dyDescent="0.2">
      <c r="N33" s="2"/>
    </row>
    <row r="34" spans="14:23" x14ac:dyDescent="0.2">
      <c r="N34" s="2"/>
      <c r="T34">
        <f>+A10</f>
        <v>0</v>
      </c>
      <c r="U34">
        <v>1</v>
      </c>
      <c r="V34" s="35" t="str">
        <f>+B10</f>
        <v>tad</v>
      </c>
      <c r="W34">
        <f>IF(COUNT(U34:V34)=2,0,-S$29/50)</f>
        <v>0</v>
      </c>
    </row>
    <row r="35" spans="14:23" x14ac:dyDescent="0.2">
      <c r="N35" s="2"/>
      <c r="U35">
        <f t="shared" ref="U35:U45" si="3">1+U34</f>
        <v>2</v>
      </c>
      <c r="V35" s="35" t="str">
        <f>+C10</f>
        <v>tad</v>
      </c>
      <c r="W35">
        <f t="shared" ref="W35:W98" si="4">IF(COUNT(U35:V35)=2,0,-S$29/50)</f>
        <v>0</v>
      </c>
    </row>
    <row r="36" spans="14:23" x14ac:dyDescent="0.2">
      <c r="N36" s="2"/>
      <c r="U36">
        <f t="shared" si="3"/>
        <v>3</v>
      </c>
      <c r="V36" s="35" t="str">
        <f>+D10</f>
        <v>tad</v>
      </c>
      <c r="W36">
        <f t="shared" si="4"/>
        <v>0</v>
      </c>
    </row>
    <row r="37" spans="14:23" x14ac:dyDescent="0.2">
      <c r="N37" s="2"/>
      <c r="U37">
        <f t="shared" si="3"/>
        <v>4</v>
      </c>
      <c r="V37" s="35" t="str">
        <f>+E10</f>
        <v>tad</v>
      </c>
      <c r="W37">
        <f t="shared" si="4"/>
        <v>0</v>
      </c>
    </row>
    <row r="38" spans="14:23" x14ac:dyDescent="0.2">
      <c r="N38" s="2"/>
      <c r="U38">
        <f t="shared" si="3"/>
        <v>5</v>
      </c>
      <c r="V38" s="35" t="str">
        <f>+F10</f>
        <v>tad</v>
      </c>
      <c r="W38">
        <f t="shared" si="4"/>
        <v>0</v>
      </c>
    </row>
    <row r="39" spans="14:23" x14ac:dyDescent="0.2">
      <c r="N39" s="2"/>
      <c r="U39">
        <f t="shared" si="3"/>
        <v>6</v>
      </c>
      <c r="V39" s="35" t="str">
        <f>+G10</f>
        <v>tad</v>
      </c>
      <c r="W39">
        <f t="shared" si="4"/>
        <v>0</v>
      </c>
    </row>
    <row r="40" spans="14:23" x14ac:dyDescent="0.2">
      <c r="N40" s="2"/>
      <c r="U40">
        <f t="shared" si="3"/>
        <v>7</v>
      </c>
      <c r="V40" s="35" t="str">
        <f>+H10</f>
        <v>tad</v>
      </c>
      <c r="W40">
        <f t="shared" si="4"/>
        <v>0</v>
      </c>
    </row>
    <row r="41" spans="14:23" x14ac:dyDescent="0.2">
      <c r="N41" s="2"/>
      <c r="U41">
        <f t="shared" si="3"/>
        <v>8</v>
      </c>
      <c r="V41" s="35" t="str">
        <f>+I10</f>
        <v>tad</v>
      </c>
      <c r="W41">
        <f t="shared" si="4"/>
        <v>0</v>
      </c>
    </row>
    <row r="42" spans="14:23" x14ac:dyDescent="0.2">
      <c r="N42" s="2"/>
      <c r="U42">
        <f t="shared" si="3"/>
        <v>9</v>
      </c>
      <c r="V42" s="35" t="str">
        <f>+J10</f>
        <v>tad</v>
      </c>
      <c r="W42">
        <f t="shared" si="4"/>
        <v>0</v>
      </c>
    </row>
    <row r="43" spans="14:23" x14ac:dyDescent="0.2">
      <c r="N43" s="2"/>
      <c r="U43">
        <f t="shared" si="3"/>
        <v>10</v>
      </c>
      <c r="V43" s="35" t="str">
        <f>+K10</f>
        <v>tad</v>
      </c>
      <c r="W43">
        <f t="shared" si="4"/>
        <v>0</v>
      </c>
    </row>
    <row r="44" spans="14:23" x14ac:dyDescent="0.2">
      <c r="N44" s="2"/>
      <c r="U44">
        <f t="shared" si="3"/>
        <v>11</v>
      </c>
      <c r="V44" s="35" t="str">
        <f>+L10</f>
        <v>tad</v>
      </c>
      <c r="W44">
        <f t="shared" si="4"/>
        <v>0</v>
      </c>
    </row>
    <row r="45" spans="14:23" x14ac:dyDescent="0.2">
      <c r="N45" s="2"/>
      <c r="U45">
        <f t="shared" si="3"/>
        <v>12</v>
      </c>
      <c r="V45" s="35" t="str">
        <f>+M10</f>
        <v>tad</v>
      </c>
      <c r="W45">
        <f t="shared" si="4"/>
        <v>0</v>
      </c>
    </row>
    <row r="46" spans="14:23" x14ac:dyDescent="0.2">
      <c r="N46" s="2"/>
      <c r="T46">
        <f>+A11</f>
        <v>0</v>
      </c>
      <c r="U46">
        <v>1</v>
      </c>
      <c r="V46" s="35">
        <f>+B11</f>
        <v>0</v>
      </c>
      <c r="W46">
        <f t="shared" si="4"/>
        <v>0</v>
      </c>
    </row>
    <row r="47" spans="14:23" x14ac:dyDescent="0.2">
      <c r="N47" s="2"/>
      <c r="U47">
        <f t="shared" ref="U47:U57" si="5">1+U46</f>
        <v>2</v>
      </c>
      <c r="V47" s="35">
        <f>+C11</f>
        <v>0</v>
      </c>
      <c r="W47">
        <f t="shared" si="4"/>
        <v>0</v>
      </c>
    </row>
    <row r="48" spans="14:23" x14ac:dyDescent="0.2">
      <c r="N48" s="2"/>
      <c r="U48">
        <f t="shared" si="5"/>
        <v>3</v>
      </c>
      <c r="V48" s="35">
        <f>+D11</f>
        <v>0</v>
      </c>
      <c r="W48">
        <f t="shared" si="4"/>
        <v>0</v>
      </c>
    </row>
    <row r="49" spans="14:23" x14ac:dyDescent="0.2">
      <c r="N49" s="2"/>
      <c r="U49">
        <f t="shared" si="5"/>
        <v>4</v>
      </c>
      <c r="V49" s="35">
        <f>+E11</f>
        <v>0</v>
      </c>
      <c r="W49">
        <f t="shared" si="4"/>
        <v>0</v>
      </c>
    </row>
    <row r="50" spans="14:23" x14ac:dyDescent="0.2">
      <c r="N50" s="2"/>
      <c r="U50">
        <f t="shared" si="5"/>
        <v>5</v>
      </c>
      <c r="V50" s="35">
        <f>+F11</f>
        <v>0</v>
      </c>
      <c r="W50">
        <f t="shared" si="4"/>
        <v>0</v>
      </c>
    </row>
    <row r="51" spans="14:23" x14ac:dyDescent="0.2">
      <c r="N51" s="2"/>
      <c r="U51">
        <f t="shared" si="5"/>
        <v>6</v>
      </c>
      <c r="V51" s="35">
        <f>+G11</f>
        <v>0</v>
      </c>
      <c r="W51">
        <f t="shared" si="4"/>
        <v>0</v>
      </c>
    </row>
    <row r="52" spans="14:23" x14ac:dyDescent="0.2">
      <c r="N52" s="2"/>
      <c r="U52">
        <f t="shared" si="5"/>
        <v>7</v>
      </c>
      <c r="V52" s="35">
        <f>+H11</f>
        <v>0</v>
      </c>
      <c r="W52">
        <f t="shared" si="4"/>
        <v>0</v>
      </c>
    </row>
    <row r="53" spans="14:23" x14ac:dyDescent="0.2">
      <c r="N53" s="2"/>
      <c r="U53">
        <f t="shared" si="5"/>
        <v>8</v>
      </c>
      <c r="V53" s="35">
        <f>+I11</f>
        <v>0</v>
      </c>
      <c r="W53">
        <f t="shared" si="4"/>
        <v>0</v>
      </c>
    </row>
    <row r="54" spans="14:23" x14ac:dyDescent="0.2">
      <c r="N54" s="2"/>
      <c r="U54">
        <f t="shared" si="5"/>
        <v>9</v>
      </c>
      <c r="V54" s="35">
        <f>+J11</f>
        <v>0</v>
      </c>
      <c r="W54">
        <f t="shared" si="4"/>
        <v>0</v>
      </c>
    </row>
    <row r="55" spans="14:23" x14ac:dyDescent="0.2">
      <c r="N55" s="2"/>
      <c r="U55">
        <f t="shared" si="5"/>
        <v>10</v>
      </c>
      <c r="V55" s="35">
        <f>+K11</f>
        <v>0</v>
      </c>
      <c r="W55">
        <f t="shared" si="4"/>
        <v>0</v>
      </c>
    </row>
    <row r="56" spans="14:23" x14ac:dyDescent="0.2">
      <c r="N56" s="2"/>
      <c r="U56">
        <f t="shared" si="5"/>
        <v>11</v>
      </c>
      <c r="V56" s="35">
        <f>+L11</f>
        <v>0</v>
      </c>
      <c r="W56">
        <f t="shared" si="4"/>
        <v>0</v>
      </c>
    </row>
    <row r="57" spans="14:23" x14ac:dyDescent="0.2">
      <c r="N57" s="2"/>
      <c r="U57">
        <f t="shared" si="5"/>
        <v>12</v>
      </c>
      <c r="V57" s="35">
        <f>+M11</f>
        <v>0</v>
      </c>
      <c r="W57">
        <f t="shared" si="4"/>
        <v>0</v>
      </c>
    </row>
    <row r="58" spans="14:23" x14ac:dyDescent="0.2">
      <c r="T58">
        <f>+A12</f>
        <v>0</v>
      </c>
      <c r="U58">
        <v>1</v>
      </c>
      <c r="V58" s="35">
        <f>+B12</f>
        <v>0</v>
      </c>
      <c r="W58">
        <f t="shared" si="4"/>
        <v>0</v>
      </c>
    </row>
    <row r="59" spans="14:23" x14ac:dyDescent="0.2">
      <c r="U59">
        <f>1+U58</f>
        <v>2</v>
      </c>
      <c r="V59" s="35">
        <f>+C12</f>
        <v>0</v>
      </c>
      <c r="W59">
        <f t="shared" si="4"/>
        <v>0</v>
      </c>
    </row>
    <row r="60" spans="14:23" x14ac:dyDescent="0.2">
      <c r="U60">
        <f>1+U59</f>
        <v>3</v>
      </c>
      <c r="V60" s="35">
        <f>+D12</f>
        <v>0</v>
      </c>
      <c r="W60">
        <f t="shared" si="4"/>
        <v>0</v>
      </c>
    </row>
    <row r="61" spans="14:23" x14ac:dyDescent="0.2">
      <c r="U61">
        <f t="shared" ref="U61:U69" si="6">1+U60</f>
        <v>4</v>
      </c>
      <c r="V61" s="35">
        <f>+E12</f>
        <v>0</v>
      </c>
      <c r="W61">
        <f t="shared" si="4"/>
        <v>0</v>
      </c>
    </row>
    <row r="62" spans="14:23" x14ac:dyDescent="0.2">
      <c r="U62">
        <f t="shared" si="6"/>
        <v>5</v>
      </c>
      <c r="V62" s="35">
        <f>+F12</f>
        <v>0</v>
      </c>
      <c r="W62">
        <f t="shared" si="4"/>
        <v>0</v>
      </c>
    </row>
    <row r="63" spans="14:23" x14ac:dyDescent="0.2">
      <c r="U63">
        <f t="shared" si="6"/>
        <v>6</v>
      </c>
      <c r="V63" s="35">
        <f>+G12</f>
        <v>0</v>
      </c>
      <c r="W63">
        <f t="shared" si="4"/>
        <v>0</v>
      </c>
    </row>
    <row r="64" spans="14:23" x14ac:dyDescent="0.2">
      <c r="U64">
        <f t="shared" si="6"/>
        <v>7</v>
      </c>
      <c r="V64" s="35">
        <f>+H12</f>
        <v>0</v>
      </c>
      <c r="W64">
        <f t="shared" si="4"/>
        <v>0</v>
      </c>
    </row>
    <row r="65" spans="20:23" x14ac:dyDescent="0.2">
      <c r="U65">
        <f t="shared" si="6"/>
        <v>8</v>
      </c>
      <c r="V65" s="35">
        <f>+I12</f>
        <v>0</v>
      </c>
      <c r="W65">
        <f t="shared" si="4"/>
        <v>0</v>
      </c>
    </row>
    <row r="66" spans="20:23" x14ac:dyDescent="0.2">
      <c r="U66">
        <f t="shared" si="6"/>
        <v>9</v>
      </c>
      <c r="V66" s="35">
        <f>+J12</f>
        <v>0</v>
      </c>
      <c r="W66">
        <f t="shared" si="4"/>
        <v>0</v>
      </c>
    </row>
    <row r="67" spans="20:23" x14ac:dyDescent="0.2">
      <c r="U67">
        <f t="shared" si="6"/>
        <v>10</v>
      </c>
      <c r="V67" s="35">
        <f>+K12</f>
        <v>0</v>
      </c>
      <c r="W67">
        <f t="shared" si="4"/>
        <v>0</v>
      </c>
    </row>
    <row r="68" spans="20:23" x14ac:dyDescent="0.2">
      <c r="U68">
        <f t="shared" si="6"/>
        <v>11</v>
      </c>
      <c r="V68" s="35">
        <f>+L12</f>
        <v>0</v>
      </c>
      <c r="W68">
        <f t="shared" si="4"/>
        <v>0</v>
      </c>
    </row>
    <row r="69" spans="20:23" x14ac:dyDescent="0.2">
      <c r="U69">
        <f t="shared" si="6"/>
        <v>12</v>
      </c>
      <c r="V69" s="35">
        <f>+M12</f>
        <v>0</v>
      </c>
      <c r="W69">
        <f t="shared" si="4"/>
        <v>0</v>
      </c>
    </row>
    <row r="70" spans="20:23" x14ac:dyDescent="0.2">
      <c r="T70">
        <f>+A13</f>
        <v>0</v>
      </c>
      <c r="U70">
        <v>1</v>
      </c>
      <c r="V70" s="35">
        <f>+B13</f>
        <v>0</v>
      </c>
      <c r="W70">
        <f t="shared" si="4"/>
        <v>0</v>
      </c>
    </row>
    <row r="71" spans="20:23" x14ac:dyDescent="0.2">
      <c r="U71">
        <f>1+U70</f>
        <v>2</v>
      </c>
      <c r="V71" s="35">
        <f>+C13</f>
        <v>0</v>
      </c>
      <c r="W71">
        <f t="shared" si="4"/>
        <v>0</v>
      </c>
    </row>
    <row r="72" spans="20:23" x14ac:dyDescent="0.2">
      <c r="U72">
        <f>1+U71</f>
        <v>3</v>
      </c>
      <c r="V72" s="35">
        <f>+D13</f>
        <v>0</v>
      </c>
      <c r="W72">
        <f t="shared" si="4"/>
        <v>0</v>
      </c>
    </row>
    <row r="73" spans="20:23" x14ac:dyDescent="0.2">
      <c r="U73">
        <f t="shared" ref="U73:U81" si="7">1+U72</f>
        <v>4</v>
      </c>
      <c r="V73" s="35">
        <f>+E13</f>
        <v>0</v>
      </c>
      <c r="W73">
        <f t="shared" si="4"/>
        <v>0</v>
      </c>
    </row>
    <row r="74" spans="20:23" x14ac:dyDescent="0.2">
      <c r="U74">
        <f t="shared" si="7"/>
        <v>5</v>
      </c>
      <c r="V74" s="35">
        <f>+F13</f>
        <v>0</v>
      </c>
      <c r="W74">
        <f t="shared" si="4"/>
        <v>0</v>
      </c>
    </row>
    <row r="75" spans="20:23" x14ac:dyDescent="0.2">
      <c r="U75">
        <f t="shared" si="7"/>
        <v>6</v>
      </c>
      <c r="V75" s="35">
        <f>+G13</f>
        <v>0</v>
      </c>
      <c r="W75">
        <f t="shared" si="4"/>
        <v>0</v>
      </c>
    </row>
    <row r="76" spans="20:23" x14ac:dyDescent="0.2">
      <c r="U76">
        <f t="shared" si="7"/>
        <v>7</v>
      </c>
      <c r="V76" s="35">
        <f>+H13</f>
        <v>0</v>
      </c>
      <c r="W76">
        <f t="shared" si="4"/>
        <v>0</v>
      </c>
    </row>
    <row r="77" spans="20:23" x14ac:dyDescent="0.2">
      <c r="U77">
        <f t="shared" si="7"/>
        <v>8</v>
      </c>
      <c r="V77" s="35">
        <f>+I13</f>
        <v>0</v>
      </c>
      <c r="W77">
        <f t="shared" si="4"/>
        <v>0</v>
      </c>
    </row>
    <row r="78" spans="20:23" x14ac:dyDescent="0.2">
      <c r="U78">
        <f t="shared" si="7"/>
        <v>9</v>
      </c>
      <c r="V78" s="35">
        <f>+J13</f>
        <v>0</v>
      </c>
      <c r="W78">
        <f t="shared" si="4"/>
        <v>0</v>
      </c>
    </row>
    <row r="79" spans="20:23" x14ac:dyDescent="0.2">
      <c r="U79">
        <f t="shared" si="7"/>
        <v>10</v>
      </c>
      <c r="V79" s="35">
        <f>+K13</f>
        <v>0</v>
      </c>
      <c r="W79">
        <f t="shared" si="4"/>
        <v>0</v>
      </c>
    </row>
    <row r="80" spans="20:23" x14ac:dyDescent="0.2">
      <c r="U80">
        <f t="shared" si="7"/>
        <v>11</v>
      </c>
      <c r="V80" s="35">
        <f>+L13</f>
        <v>0</v>
      </c>
      <c r="W80">
        <f t="shared" si="4"/>
        <v>0</v>
      </c>
    </row>
    <row r="81" spans="20:23" x14ac:dyDescent="0.2">
      <c r="U81">
        <f t="shared" si="7"/>
        <v>12</v>
      </c>
      <c r="V81" s="35">
        <f>+M13</f>
        <v>0</v>
      </c>
      <c r="W81">
        <f t="shared" si="4"/>
        <v>0</v>
      </c>
    </row>
    <row r="82" spans="20:23" x14ac:dyDescent="0.2">
      <c r="T82">
        <f>+A14</f>
        <v>0</v>
      </c>
      <c r="U82">
        <v>1</v>
      </c>
      <c r="V82" s="35">
        <f>+B14</f>
        <v>0</v>
      </c>
      <c r="W82">
        <f t="shared" si="4"/>
        <v>0</v>
      </c>
    </row>
    <row r="83" spans="20:23" x14ac:dyDescent="0.2">
      <c r="U83">
        <f>1+U82</f>
        <v>2</v>
      </c>
      <c r="V83" s="35">
        <f>+C14</f>
        <v>0</v>
      </c>
      <c r="W83">
        <f t="shared" si="4"/>
        <v>0</v>
      </c>
    </row>
    <row r="84" spans="20:23" x14ac:dyDescent="0.2">
      <c r="U84">
        <f>1+U83</f>
        <v>3</v>
      </c>
      <c r="V84" s="35">
        <f>+D14</f>
        <v>0</v>
      </c>
      <c r="W84">
        <f t="shared" si="4"/>
        <v>0</v>
      </c>
    </row>
    <row r="85" spans="20:23" x14ac:dyDescent="0.2">
      <c r="U85">
        <f t="shared" ref="U85:U93" si="8">1+U84</f>
        <v>4</v>
      </c>
      <c r="V85" s="35">
        <f>+E14</f>
        <v>0</v>
      </c>
      <c r="W85">
        <f t="shared" si="4"/>
        <v>0</v>
      </c>
    </row>
    <row r="86" spans="20:23" x14ac:dyDescent="0.2">
      <c r="U86">
        <f t="shared" si="8"/>
        <v>5</v>
      </c>
      <c r="V86" s="35">
        <f>+F14</f>
        <v>0</v>
      </c>
      <c r="W86">
        <f t="shared" si="4"/>
        <v>0</v>
      </c>
    </row>
    <row r="87" spans="20:23" x14ac:dyDescent="0.2">
      <c r="U87">
        <f t="shared" si="8"/>
        <v>6</v>
      </c>
      <c r="V87" s="35">
        <f>+G14</f>
        <v>0</v>
      </c>
      <c r="W87">
        <f t="shared" si="4"/>
        <v>0</v>
      </c>
    </row>
    <row r="88" spans="20:23" x14ac:dyDescent="0.2">
      <c r="U88">
        <f t="shared" si="8"/>
        <v>7</v>
      </c>
      <c r="V88" s="35">
        <f>+H14</f>
        <v>0</v>
      </c>
      <c r="W88">
        <f t="shared" si="4"/>
        <v>0</v>
      </c>
    </row>
    <row r="89" spans="20:23" x14ac:dyDescent="0.2">
      <c r="U89">
        <f t="shared" si="8"/>
        <v>8</v>
      </c>
      <c r="V89" s="35">
        <f>+I14</f>
        <v>0</v>
      </c>
      <c r="W89">
        <f t="shared" si="4"/>
        <v>0</v>
      </c>
    </row>
    <row r="90" spans="20:23" x14ac:dyDescent="0.2">
      <c r="U90">
        <f t="shared" si="8"/>
        <v>9</v>
      </c>
      <c r="V90" s="35">
        <f>+J14</f>
        <v>0</v>
      </c>
      <c r="W90">
        <f t="shared" si="4"/>
        <v>0</v>
      </c>
    </row>
    <row r="91" spans="20:23" x14ac:dyDescent="0.2">
      <c r="U91">
        <f t="shared" si="8"/>
        <v>10</v>
      </c>
      <c r="V91" s="35">
        <f>+K14</f>
        <v>0</v>
      </c>
      <c r="W91">
        <f t="shared" si="4"/>
        <v>0</v>
      </c>
    </row>
    <row r="92" spans="20:23" x14ac:dyDescent="0.2">
      <c r="U92">
        <f t="shared" si="8"/>
        <v>11</v>
      </c>
      <c r="V92" s="35">
        <f>+L14</f>
        <v>0</v>
      </c>
      <c r="W92">
        <f t="shared" si="4"/>
        <v>0</v>
      </c>
    </row>
    <row r="93" spans="20:23" x14ac:dyDescent="0.2">
      <c r="U93">
        <f t="shared" si="8"/>
        <v>12</v>
      </c>
      <c r="V93" s="35">
        <f>+M14</f>
        <v>0</v>
      </c>
      <c r="W93">
        <f t="shared" si="4"/>
        <v>0</v>
      </c>
    </row>
    <row r="94" spans="20:23" x14ac:dyDescent="0.2">
      <c r="T94">
        <f>+A15</f>
        <v>0</v>
      </c>
      <c r="U94">
        <v>1</v>
      </c>
      <c r="V94" s="35">
        <f>+B15</f>
        <v>0</v>
      </c>
      <c r="W94">
        <f t="shared" si="4"/>
        <v>0</v>
      </c>
    </row>
    <row r="95" spans="20:23" x14ac:dyDescent="0.2">
      <c r="U95">
        <f>1+U94</f>
        <v>2</v>
      </c>
      <c r="V95" s="35">
        <f>+C15</f>
        <v>0</v>
      </c>
      <c r="W95">
        <f t="shared" si="4"/>
        <v>0</v>
      </c>
    </row>
    <row r="96" spans="20:23" x14ac:dyDescent="0.2">
      <c r="U96">
        <f>1+U95</f>
        <v>3</v>
      </c>
      <c r="V96" s="35">
        <f>+D15</f>
        <v>0</v>
      </c>
      <c r="W96">
        <f t="shared" si="4"/>
        <v>0</v>
      </c>
    </row>
    <row r="97" spans="20:23" x14ac:dyDescent="0.2">
      <c r="U97">
        <f t="shared" ref="U97:U105" si="9">1+U96</f>
        <v>4</v>
      </c>
      <c r="V97" s="35">
        <f>+E15</f>
        <v>0</v>
      </c>
      <c r="W97">
        <f t="shared" si="4"/>
        <v>0</v>
      </c>
    </row>
    <row r="98" spans="20:23" x14ac:dyDescent="0.2">
      <c r="U98">
        <f t="shared" si="9"/>
        <v>5</v>
      </c>
      <c r="V98" s="35">
        <f>+F15</f>
        <v>0</v>
      </c>
      <c r="W98">
        <f t="shared" si="4"/>
        <v>0</v>
      </c>
    </row>
    <row r="99" spans="20:23" x14ac:dyDescent="0.2">
      <c r="U99">
        <f t="shared" si="9"/>
        <v>6</v>
      </c>
      <c r="V99" s="35">
        <f>+G15</f>
        <v>0</v>
      </c>
      <c r="W99">
        <f t="shared" ref="W99:W129" si="10">IF(COUNT(U99:V99)=2,0,-S$29/50)</f>
        <v>0</v>
      </c>
    </row>
    <row r="100" spans="20:23" x14ac:dyDescent="0.2">
      <c r="U100">
        <f t="shared" si="9"/>
        <v>7</v>
      </c>
      <c r="V100" s="35">
        <f>+H15</f>
        <v>0</v>
      </c>
      <c r="W100">
        <f t="shared" si="10"/>
        <v>0</v>
      </c>
    </row>
    <row r="101" spans="20:23" x14ac:dyDescent="0.2">
      <c r="U101">
        <f t="shared" si="9"/>
        <v>8</v>
      </c>
      <c r="V101" s="35">
        <f>+I15</f>
        <v>0</v>
      </c>
      <c r="W101">
        <f t="shared" si="10"/>
        <v>0</v>
      </c>
    </row>
    <row r="102" spans="20:23" x14ac:dyDescent="0.2">
      <c r="U102">
        <f t="shared" si="9"/>
        <v>9</v>
      </c>
      <c r="V102" s="35">
        <f>+J15</f>
        <v>0</v>
      </c>
      <c r="W102">
        <f t="shared" si="10"/>
        <v>0</v>
      </c>
    </row>
    <row r="103" spans="20:23" x14ac:dyDescent="0.2">
      <c r="U103">
        <f t="shared" si="9"/>
        <v>10</v>
      </c>
      <c r="V103" s="35">
        <f>+K15</f>
        <v>0</v>
      </c>
      <c r="W103">
        <f t="shared" si="10"/>
        <v>0</v>
      </c>
    </row>
    <row r="104" spans="20:23" x14ac:dyDescent="0.2">
      <c r="U104">
        <f t="shared" si="9"/>
        <v>11</v>
      </c>
      <c r="V104" s="35">
        <f>+L15</f>
        <v>0</v>
      </c>
      <c r="W104">
        <f t="shared" si="10"/>
        <v>0</v>
      </c>
    </row>
    <row r="105" spans="20:23" x14ac:dyDescent="0.2">
      <c r="U105">
        <f t="shared" si="9"/>
        <v>12</v>
      </c>
      <c r="V105" s="35">
        <f>+M15</f>
        <v>0</v>
      </c>
      <c r="W105">
        <f t="shared" si="10"/>
        <v>0</v>
      </c>
    </row>
    <row r="106" spans="20:23" x14ac:dyDescent="0.2">
      <c r="T106">
        <f>+A16</f>
        <v>0</v>
      </c>
      <c r="U106">
        <v>1</v>
      </c>
      <c r="V106" s="35">
        <f>+B16</f>
        <v>0</v>
      </c>
      <c r="W106">
        <f t="shared" si="10"/>
        <v>0</v>
      </c>
    </row>
    <row r="107" spans="20:23" x14ac:dyDescent="0.2">
      <c r="U107">
        <f>1+U106</f>
        <v>2</v>
      </c>
      <c r="V107" s="35">
        <f>+C16</f>
        <v>0</v>
      </c>
      <c r="W107">
        <f t="shared" si="10"/>
        <v>0</v>
      </c>
    </row>
    <row r="108" spans="20:23" x14ac:dyDescent="0.2">
      <c r="U108">
        <f>1+U107</f>
        <v>3</v>
      </c>
      <c r="V108" s="35">
        <f>+D16</f>
        <v>0</v>
      </c>
      <c r="W108">
        <f t="shared" si="10"/>
        <v>0</v>
      </c>
    </row>
    <row r="109" spans="20:23" x14ac:dyDescent="0.2">
      <c r="U109">
        <f t="shared" ref="U109:U117" si="11">1+U108</f>
        <v>4</v>
      </c>
      <c r="V109" s="35">
        <f>+E16</f>
        <v>0</v>
      </c>
      <c r="W109">
        <f t="shared" si="10"/>
        <v>0</v>
      </c>
    </row>
    <row r="110" spans="20:23" x14ac:dyDescent="0.2">
      <c r="U110">
        <f t="shared" si="11"/>
        <v>5</v>
      </c>
      <c r="V110" s="35">
        <f>+F16</f>
        <v>0</v>
      </c>
      <c r="W110">
        <f t="shared" si="10"/>
        <v>0</v>
      </c>
    </row>
    <row r="111" spans="20:23" x14ac:dyDescent="0.2">
      <c r="U111">
        <f t="shared" si="11"/>
        <v>6</v>
      </c>
      <c r="V111" s="35">
        <f>+G16</f>
        <v>0</v>
      </c>
      <c r="W111">
        <f t="shared" si="10"/>
        <v>0</v>
      </c>
    </row>
    <row r="112" spans="20:23" x14ac:dyDescent="0.2">
      <c r="U112">
        <f t="shared" si="11"/>
        <v>7</v>
      </c>
      <c r="V112" s="35">
        <f>+H16</f>
        <v>0</v>
      </c>
      <c r="W112">
        <f t="shared" si="10"/>
        <v>0</v>
      </c>
    </row>
    <row r="113" spans="20:23" x14ac:dyDescent="0.2">
      <c r="U113">
        <f t="shared" si="11"/>
        <v>8</v>
      </c>
      <c r="V113" s="35">
        <f>+I16</f>
        <v>0</v>
      </c>
      <c r="W113">
        <f t="shared" si="10"/>
        <v>0</v>
      </c>
    </row>
    <row r="114" spans="20:23" x14ac:dyDescent="0.2">
      <c r="U114">
        <f t="shared" si="11"/>
        <v>9</v>
      </c>
      <c r="V114" s="35">
        <f>+J16</f>
        <v>0</v>
      </c>
      <c r="W114">
        <f t="shared" si="10"/>
        <v>0</v>
      </c>
    </row>
    <row r="115" spans="20:23" x14ac:dyDescent="0.2">
      <c r="U115">
        <f t="shared" si="11"/>
        <v>10</v>
      </c>
      <c r="V115" s="35">
        <f>+K16</f>
        <v>0</v>
      </c>
      <c r="W115">
        <f t="shared" si="10"/>
        <v>0</v>
      </c>
    </row>
    <row r="116" spans="20:23" x14ac:dyDescent="0.2">
      <c r="U116">
        <f t="shared" si="11"/>
        <v>11</v>
      </c>
      <c r="V116" s="35">
        <f>+L16</f>
        <v>0</v>
      </c>
      <c r="W116">
        <f t="shared" si="10"/>
        <v>0</v>
      </c>
    </row>
    <row r="117" spans="20:23" x14ac:dyDescent="0.2">
      <c r="U117">
        <f t="shared" si="11"/>
        <v>12</v>
      </c>
      <c r="V117" s="35">
        <f>+M16</f>
        <v>0</v>
      </c>
      <c r="W117">
        <f t="shared" si="10"/>
        <v>0</v>
      </c>
    </row>
    <row r="118" spans="20:23" x14ac:dyDescent="0.2">
      <c r="T118">
        <f>+A17</f>
        <v>0</v>
      </c>
      <c r="U118">
        <v>1</v>
      </c>
      <c r="V118" s="35">
        <f>+B17</f>
        <v>0</v>
      </c>
      <c r="W118">
        <f t="shared" si="10"/>
        <v>0</v>
      </c>
    </row>
    <row r="119" spans="20:23" x14ac:dyDescent="0.2">
      <c r="U119">
        <f>1+U118</f>
        <v>2</v>
      </c>
      <c r="V119" s="35">
        <f>+C17</f>
        <v>0</v>
      </c>
      <c r="W119">
        <f t="shared" si="10"/>
        <v>0</v>
      </c>
    </row>
    <row r="120" spans="20:23" x14ac:dyDescent="0.2">
      <c r="U120">
        <f>1+U119</f>
        <v>3</v>
      </c>
      <c r="V120" s="35">
        <f>+D17</f>
        <v>0</v>
      </c>
      <c r="W120">
        <f t="shared" si="10"/>
        <v>0</v>
      </c>
    </row>
    <row r="121" spans="20:23" x14ac:dyDescent="0.2">
      <c r="U121">
        <f t="shared" ref="U121:U129" si="12">1+U120</f>
        <v>4</v>
      </c>
      <c r="V121" s="35">
        <f>+E17</f>
        <v>0</v>
      </c>
      <c r="W121">
        <f t="shared" si="10"/>
        <v>0</v>
      </c>
    </row>
    <row r="122" spans="20:23" x14ac:dyDescent="0.2">
      <c r="U122">
        <f t="shared" si="12"/>
        <v>5</v>
      </c>
      <c r="V122" s="35">
        <f>+F17</f>
        <v>0</v>
      </c>
      <c r="W122">
        <f t="shared" si="10"/>
        <v>0</v>
      </c>
    </row>
    <row r="123" spans="20:23" x14ac:dyDescent="0.2">
      <c r="U123">
        <f t="shared" si="12"/>
        <v>6</v>
      </c>
      <c r="V123" s="35">
        <f>+G17</f>
        <v>0</v>
      </c>
      <c r="W123">
        <f t="shared" si="10"/>
        <v>0</v>
      </c>
    </row>
    <row r="124" spans="20:23" x14ac:dyDescent="0.2">
      <c r="U124">
        <f t="shared" si="12"/>
        <v>7</v>
      </c>
      <c r="V124" s="35">
        <f>+H17</f>
        <v>0</v>
      </c>
      <c r="W124">
        <f t="shared" si="10"/>
        <v>0</v>
      </c>
    </row>
    <row r="125" spans="20:23" x14ac:dyDescent="0.2">
      <c r="U125">
        <f t="shared" si="12"/>
        <v>8</v>
      </c>
      <c r="V125" s="35">
        <f>+I17</f>
        <v>0</v>
      </c>
      <c r="W125">
        <f t="shared" si="10"/>
        <v>0</v>
      </c>
    </row>
    <row r="126" spans="20:23" x14ac:dyDescent="0.2">
      <c r="U126">
        <f t="shared" si="12"/>
        <v>9</v>
      </c>
      <c r="V126" s="35">
        <f>+J17</f>
        <v>0</v>
      </c>
      <c r="W126">
        <f t="shared" si="10"/>
        <v>0</v>
      </c>
    </row>
    <row r="127" spans="20:23" x14ac:dyDescent="0.2">
      <c r="U127">
        <f t="shared" si="12"/>
        <v>10</v>
      </c>
      <c r="V127" s="35">
        <f>+K17</f>
        <v>0</v>
      </c>
      <c r="W127">
        <f t="shared" si="10"/>
        <v>0</v>
      </c>
    </row>
    <row r="128" spans="20:23" x14ac:dyDescent="0.2">
      <c r="U128">
        <f t="shared" si="12"/>
        <v>11</v>
      </c>
      <c r="V128" s="35">
        <f>+L17</f>
        <v>0</v>
      </c>
      <c r="W128">
        <f t="shared" si="10"/>
        <v>0</v>
      </c>
    </row>
    <row r="129" spans="21:23" x14ac:dyDescent="0.2">
      <c r="U129">
        <f t="shared" si="12"/>
        <v>12</v>
      </c>
      <c r="V129" s="35">
        <f>+M17</f>
        <v>0</v>
      </c>
      <c r="W129">
        <f t="shared" si="10"/>
        <v>0</v>
      </c>
    </row>
  </sheetData>
  <mergeCells count="8">
    <mergeCell ref="A1:Q1"/>
    <mergeCell ref="O9:P9"/>
    <mergeCell ref="Q9:R9"/>
    <mergeCell ref="O8:R8"/>
    <mergeCell ref="N4:O4"/>
    <mergeCell ref="N5:O5"/>
    <mergeCell ref="P4:Q4"/>
    <mergeCell ref="P5:Q5"/>
  </mergeCells>
  <phoneticPr fontId="0" type="noConversion"/>
  <pageMargins left="0.94488188976377963" right="0.55118110236220474" top="0.98425196850393704" bottom="0.78740157480314965" header="0.51181102362204722" footer="0.31496062992125984"/>
  <pageSetup paperSize="9" scale="71" orientation="portrait" horizontalDpi="4294967292" r:id="rId1"/>
  <headerFooter alignWithMargins="0">
    <oddFooter>&amp;L&amp;8&amp;F\&amp;A ;&amp;D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30"/>
  <sheetViews>
    <sheetView workbookViewId="0">
      <selection activeCell="M52" sqref="M52"/>
    </sheetView>
  </sheetViews>
  <sheetFormatPr defaultRowHeight="12.75" x14ac:dyDescent="0.2"/>
  <cols>
    <col min="1" max="1" width="10.7109375" customWidth="1"/>
    <col min="2" max="13" width="5.7109375" customWidth="1"/>
    <col min="15" max="15" width="13.7109375" customWidth="1"/>
    <col min="16" max="27" width="7.7109375" customWidth="1"/>
    <col min="28" max="28" width="6.7109375" customWidth="1"/>
  </cols>
  <sheetData>
    <row r="1" spans="1:28" x14ac:dyDescent="0.2">
      <c r="A1" s="13" t="s">
        <v>27</v>
      </c>
      <c r="O1" s="13" t="s">
        <v>27</v>
      </c>
    </row>
    <row r="2" spans="1:28" x14ac:dyDescent="0.2">
      <c r="A2" s="13"/>
      <c r="B2" t="s">
        <v>37</v>
      </c>
      <c r="L2">
        <v>5</v>
      </c>
      <c r="M2" t="s">
        <v>28</v>
      </c>
      <c r="O2" s="13"/>
      <c r="P2" t="s">
        <v>37</v>
      </c>
      <c r="Z2">
        <v>5</v>
      </c>
      <c r="AA2" t="s">
        <v>28</v>
      </c>
    </row>
    <row r="3" spans="1:28" x14ac:dyDescent="0.2">
      <c r="A3" s="13"/>
      <c r="B3" t="s">
        <v>31</v>
      </c>
      <c r="O3" s="13"/>
      <c r="P3" t="s">
        <v>31</v>
      </c>
    </row>
    <row r="4" spans="1:28" ht="15.75" x14ac:dyDescent="0.25">
      <c r="B4" s="5" t="str">
        <f>IF(MOD($P$13,4)=0,"***  Salah form - Gunakan form untuk Tahun Kabisat ***","")</f>
        <v/>
      </c>
      <c r="P4" s="5" t="str">
        <f>IF(MOD($P$13,4)=0,"***  Salah form - Gunakan form untuk Tahun Kabisat ***","")</f>
        <v/>
      </c>
    </row>
    <row r="6" spans="1:28" ht="18.75" x14ac:dyDescent="0.25">
      <c r="A6" s="255" t="s">
        <v>101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O6" s="254" t="s">
        <v>102</v>
      </c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</row>
    <row r="7" spans="1:28" ht="15.75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</row>
    <row r="8" spans="1:28" x14ac:dyDescent="0.2">
      <c r="A8" s="25" t="s">
        <v>87</v>
      </c>
      <c r="B8" s="222" t="s">
        <v>107</v>
      </c>
      <c r="C8" s="26"/>
      <c r="D8" s="25" t="s">
        <v>40</v>
      </c>
      <c r="E8" s="222" t="s">
        <v>108</v>
      </c>
      <c r="F8" s="11"/>
      <c r="O8" s="39" t="s">
        <v>87</v>
      </c>
      <c r="P8" s="39" t="str">
        <f>IF(B8="","",B8)</f>
        <v>Rogodono</v>
      </c>
      <c r="Q8" s="96"/>
      <c r="R8" s="39" t="s">
        <v>40</v>
      </c>
      <c r="S8" s="39" t="str">
        <f>IF(E8="","",E8)</f>
        <v>Jatinegara</v>
      </c>
      <c r="T8" s="96"/>
      <c r="U8" s="42"/>
      <c r="V8" s="43"/>
      <c r="W8" s="115" t="s">
        <v>96</v>
      </c>
      <c r="X8" s="139"/>
      <c r="Y8" s="139"/>
      <c r="Z8" s="140"/>
      <c r="AA8" s="141"/>
      <c r="AB8" s="145"/>
    </row>
    <row r="9" spans="1:28" ht="16.5" x14ac:dyDescent="0.25">
      <c r="A9" s="27" t="s">
        <v>41</v>
      </c>
      <c r="B9" s="203"/>
      <c r="C9" s="29"/>
      <c r="D9" s="122" t="s">
        <v>81</v>
      </c>
      <c r="E9" s="204"/>
      <c r="F9" s="10" t="s">
        <v>90</v>
      </c>
      <c r="O9" s="41" t="s">
        <v>41</v>
      </c>
      <c r="P9" s="41" t="str">
        <f>IF(B9="","",B9)</f>
        <v/>
      </c>
      <c r="Q9" s="100"/>
      <c r="R9" s="67" t="s">
        <v>81</v>
      </c>
      <c r="S9" s="46" t="str">
        <f>IF(E9="","",E9)</f>
        <v/>
      </c>
      <c r="T9" s="97" t="s">
        <v>93</v>
      </c>
      <c r="U9" s="42"/>
      <c r="V9" s="43"/>
      <c r="W9" s="152" t="s">
        <v>99</v>
      </c>
      <c r="X9" s="146" t="str">
        <f>+F11&amp;" m , Q ="</f>
        <v xml:space="preserve"> m , Q =</v>
      </c>
      <c r="Y9" s="146" t="str">
        <f>+H11 &amp;" ( H -"</f>
        <v xml:space="preserve"> ( H -</v>
      </c>
      <c r="Z9" s="147" t="str">
        <f>+J11 &amp; " ) ^"</f>
        <v xml:space="preserve"> ) ^</v>
      </c>
      <c r="AA9" s="148">
        <f>+L11</f>
        <v>0</v>
      </c>
    </row>
    <row r="10" spans="1:28" ht="15.75" x14ac:dyDescent="0.25">
      <c r="A10" s="27" t="s">
        <v>88</v>
      </c>
      <c r="B10" s="203"/>
      <c r="C10" s="28"/>
      <c r="D10" s="119" t="s">
        <v>96</v>
      </c>
      <c r="E10" s="123"/>
      <c r="F10" s="123"/>
      <c r="G10" s="124"/>
      <c r="H10" s="125"/>
      <c r="I10" s="125"/>
      <c r="J10" s="193"/>
      <c r="K10" s="193"/>
      <c r="L10" s="194"/>
      <c r="M10" s="118"/>
      <c r="O10" s="41" t="s">
        <v>88</v>
      </c>
      <c r="P10" s="41" t="str">
        <f>IF(B10="","",B10)</f>
        <v/>
      </c>
      <c r="Q10" s="100"/>
      <c r="W10" s="153"/>
      <c r="X10" s="149" t="str">
        <f>+F12&amp;" m , Q ="</f>
        <v xml:space="preserve"> m , Q =</v>
      </c>
      <c r="Y10" s="149" t="str">
        <f>+H12 &amp;" ( H -"</f>
        <v xml:space="preserve"> ( H -</v>
      </c>
      <c r="Z10" s="150" t="str">
        <f>+J12 &amp; " ) ^"</f>
        <v xml:space="preserve"> ) ^</v>
      </c>
      <c r="AA10" s="151">
        <f>+L12</f>
        <v>0</v>
      </c>
    </row>
    <row r="11" spans="1:28" ht="15.75" x14ac:dyDescent="0.25">
      <c r="A11" s="30" t="s">
        <v>89</v>
      </c>
      <c r="B11" s="204"/>
      <c r="C11" s="121"/>
      <c r="D11" s="27"/>
      <c r="E11" s="126" t="s">
        <v>106</v>
      </c>
      <c r="F11" s="205"/>
      <c r="G11" s="126" t="s">
        <v>100</v>
      </c>
      <c r="H11" s="205"/>
      <c r="I11" s="127" t="s">
        <v>97</v>
      </c>
      <c r="J11" s="205"/>
      <c r="K11" s="127" t="s">
        <v>98</v>
      </c>
      <c r="L11" s="206"/>
      <c r="M11" s="15"/>
      <c r="O11" s="46" t="s">
        <v>89</v>
      </c>
      <c r="P11" s="46" t="str">
        <f>IF(B11="","",B11)</f>
        <v/>
      </c>
      <c r="Q11" s="97"/>
      <c r="X11" s="43"/>
      <c r="Y11" s="43"/>
      <c r="Z11" s="43"/>
      <c r="AA11" s="45"/>
    </row>
    <row r="12" spans="1:28" ht="15.75" x14ac:dyDescent="0.25">
      <c r="A12" s="24"/>
      <c r="B12" s="24"/>
      <c r="C12" s="24"/>
      <c r="D12" s="30"/>
      <c r="E12" s="128" t="s">
        <v>99</v>
      </c>
      <c r="F12" s="207"/>
      <c r="G12" s="128" t="s">
        <v>100</v>
      </c>
      <c r="H12" s="207"/>
      <c r="I12" s="129" t="s">
        <v>97</v>
      </c>
      <c r="J12" s="207"/>
      <c r="K12" s="129" t="s">
        <v>98</v>
      </c>
      <c r="L12" s="208"/>
      <c r="M12" s="24"/>
      <c r="O12" s="45"/>
      <c r="P12" s="45"/>
      <c r="Q12" s="45"/>
      <c r="X12" s="43"/>
      <c r="Y12" s="43"/>
      <c r="Z12" s="43"/>
      <c r="AA12" s="45"/>
    </row>
    <row r="13" spans="1:28" x14ac:dyDescent="0.2">
      <c r="O13" s="98" t="s">
        <v>26</v>
      </c>
      <c r="P13" s="130">
        <f>+B14</f>
        <v>2002</v>
      </c>
      <c r="Q13" s="144"/>
      <c r="R13" s="43"/>
      <c r="S13" s="43"/>
      <c r="T13" s="43"/>
      <c r="U13" s="43"/>
      <c r="V13" s="43"/>
      <c r="W13" s="43"/>
      <c r="X13" s="43"/>
      <c r="Y13" s="43"/>
      <c r="Z13" s="43"/>
      <c r="AA13" s="43"/>
    </row>
    <row r="14" spans="1:28" ht="15.75" x14ac:dyDescent="0.25">
      <c r="A14" s="6" t="s">
        <v>26</v>
      </c>
      <c r="B14" s="223">
        <v>2002</v>
      </c>
      <c r="C14" s="5"/>
      <c r="O14" s="98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</row>
    <row r="15" spans="1:28" x14ac:dyDescent="0.2">
      <c r="A15" s="6"/>
      <c r="O15" s="131" t="s">
        <v>20</v>
      </c>
      <c r="P15" s="49" t="s">
        <v>0</v>
      </c>
      <c r="Q15" s="49" t="s">
        <v>1</v>
      </c>
      <c r="R15" s="49" t="s">
        <v>2</v>
      </c>
      <c r="S15" s="49" t="s">
        <v>3</v>
      </c>
      <c r="T15" s="49" t="s">
        <v>21</v>
      </c>
      <c r="U15" s="49" t="s">
        <v>5</v>
      </c>
      <c r="V15" s="49" t="s">
        <v>6</v>
      </c>
      <c r="W15" s="49" t="s">
        <v>22</v>
      </c>
      <c r="X15" s="49" t="s">
        <v>8</v>
      </c>
      <c r="Y15" s="49" t="s">
        <v>23</v>
      </c>
      <c r="Z15" s="49" t="s">
        <v>24</v>
      </c>
      <c r="AA15" s="90" t="s">
        <v>25</v>
      </c>
      <c r="AB15" s="1"/>
    </row>
    <row r="16" spans="1:28" x14ac:dyDescent="0.2">
      <c r="A16" s="91" t="s">
        <v>20</v>
      </c>
      <c r="B16" s="22" t="s">
        <v>0</v>
      </c>
      <c r="C16" s="22" t="s">
        <v>1</v>
      </c>
      <c r="D16" s="22" t="s">
        <v>2</v>
      </c>
      <c r="E16" s="22" t="s">
        <v>3</v>
      </c>
      <c r="F16" s="22" t="s">
        <v>21</v>
      </c>
      <c r="G16" s="22" t="s">
        <v>5</v>
      </c>
      <c r="H16" s="22" t="s">
        <v>6</v>
      </c>
      <c r="I16" s="22" t="s">
        <v>22</v>
      </c>
      <c r="J16" s="22" t="s">
        <v>8</v>
      </c>
      <c r="K16" s="22" t="s">
        <v>23</v>
      </c>
      <c r="L16" s="22" t="s">
        <v>24</v>
      </c>
      <c r="M16" s="21" t="s">
        <v>25</v>
      </c>
      <c r="O16" s="132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97"/>
    </row>
    <row r="17" spans="1:33" x14ac:dyDescent="0.2">
      <c r="A17" s="9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6"/>
      <c r="O17" s="133">
        <v>1</v>
      </c>
      <c r="P17" s="154" t="str">
        <f t="shared" ref="P17:P44" si="0">IF(B18="tad","tad",IF(B18&lt;$F$11,$H$11*(B18-$J$11)^$L$11,$H$12*(B18-$J$12)^$L$12))</f>
        <v>tad</v>
      </c>
      <c r="Q17" s="155">
        <f t="shared" ref="Q17:Q44" si="1">IF(C18="tad","tad",IF(C18&lt;$F$11,$H$11*(C18-$J$11)^$L$11,$H$12*(C18-$J$12)^$L$12))</f>
        <v>0</v>
      </c>
      <c r="R17" s="155">
        <f t="shared" ref="R17:R44" si="2">IF(D18="tad","tad",IF(D18&lt;$F$11,$H$11*(D18-$J$11)^$L$11,$H$12*(D18-$J$12)^$L$12))</f>
        <v>0</v>
      </c>
      <c r="S17" s="155">
        <f t="shared" ref="S17:S44" si="3">IF(E18="tad","tad",IF(E18&lt;$F$11,$H$11*(E18-$J$11)^$L$11,$H$12*(E18-$J$12)^$L$12))</f>
        <v>0</v>
      </c>
      <c r="T17" s="155">
        <f t="shared" ref="T17:T44" si="4">IF(F18="tad","tad",IF(F18&lt;$F$11,$H$11*(F18-$J$11)^$L$11,$H$12*(F18-$J$12)^$L$12))</f>
        <v>0</v>
      </c>
      <c r="U17" s="155">
        <f t="shared" ref="U17:U44" si="5">IF(G18="tad","tad",IF(G18&lt;$F$11,$H$11*(G18-$J$11)^$L$11,$H$12*(G18-$J$12)^$L$12))</f>
        <v>0</v>
      </c>
      <c r="V17" s="155">
        <f t="shared" ref="V17:V44" si="6">IF(H18="tad","tad",IF(H18&lt;$F$11,$H$11*(H18-$J$11)^$L$11,$H$12*(H18-$J$12)^$L$12))</f>
        <v>0</v>
      </c>
      <c r="W17" s="155">
        <f t="shared" ref="W17:W44" si="7">IF(I18="tad","tad",IF(I18&lt;$F$11,$H$11*(I18-$J$11)^$L$11,$H$12*(I18-$J$12)^$L$12))</f>
        <v>0</v>
      </c>
      <c r="X17" s="155">
        <f t="shared" ref="X17:X44" si="8">IF(J18="tad","tad",IF(J18&lt;$F$11,$H$11*(J18-$J$11)^$L$11,$H$12*(J18-$J$12)^$L$12))</f>
        <v>0</v>
      </c>
      <c r="Y17" s="155">
        <f t="shared" ref="Y17:Y44" si="9">IF(K18="tad","tad",IF(K18&lt;$F$11,$H$11*(K18-$J$11)^$L$11,$H$12*(K18-$J$12)^$L$12))</f>
        <v>0</v>
      </c>
      <c r="Z17" s="155" t="str">
        <f t="shared" ref="Z17:Z44" si="10">IF(L18="tad","tad",IF(L18&lt;$F$11,$H$11*(L18-$J$11)^$L$11,$H$12*(L18-$J$12)^$L$12))</f>
        <v>tad</v>
      </c>
      <c r="AA17" s="156">
        <f t="shared" ref="AA17:AA44" si="11">IF(M18="tad","tad",IF(M18&lt;$F$11,$H$11*(M18-$J$11)^$L$11,$H$12*(M18-$J$12)^$L$12))</f>
        <v>0</v>
      </c>
      <c r="AC17" s="3"/>
      <c r="AG17" s="7"/>
    </row>
    <row r="18" spans="1:33" ht="15" customHeight="1" x14ac:dyDescent="0.2">
      <c r="A18" s="93">
        <v>1</v>
      </c>
      <c r="B18" s="224" t="s">
        <v>105</v>
      </c>
      <c r="C18" s="225">
        <v>1.27</v>
      </c>
      <c r="D18" s="225">
        <v>1.08</v>
      </c>
      <c r="E18" s="225">
        <v>1.55</v>
      </c>
      <c r="F18" s="225">
        <v>1.99</v>
      </c>
      <c r="G18" s="225">
        <v>1.49</v>
      </c>
      <c r="H18" s="225">
        <v>0.84</v>
      </c>
      <c r="I18" s="225">
        <v>0.52</v>
      </c>
      <c r="J18" s="225">
        <v>0.48</v>
      </c>
      <c r="K18" s="225">
        <v>0.79</v>
      </c>
      <c r="L18" s="225" t="s">
        <v>105</v>
      </c>
      <c r="M18" s="226">
        <v>1.59</v>
      </c>
      <c r="O18" s="133">
        <v>2</v>
      </c>
      <c r="P18" s="157" t="str">
        <f t="shared" si="0"/>
        <v>tad</v>
      </c>
      <c r="Q18" s="158">
        <f t="shared" si="1"/>
        <v>0</v>
      </c>
      <c r="R18" s="158">
        <f t="shared" si="2"/>
        <v>0</v>
      </c>
      <c r="S18" s="158">
        <f t="shared" si="3"/>
        <v>0</v>
      </c>
      <c r="T18" s="158">
        <f t="shared" si="4"/>
        <v>0</v>
      </c>
      <c r="U18" s="158">
        <f t="shared" si="5"/>
        <v>0</v>
      </c>
      <c r="V18" s="158">
        <f t="shared" si="6"/>
        <v>0</v>
      </c>
      <c r="W18" s="158">
        <f t="shared" si="7"/>
        <v>0</v>
      </c>
      <c r="X18" s="158">
        <f t="shared" si="8"/>
        <v>0</v>
      </c>
      <c r="Y18" s="158">
        <f t="shared" si="9"/>
        <v>0</v>
      </c>
      <c r="Z18" s="158" t="str">
        <f t="shared" si="10"/>
        <v>tad</v>
      </c>
      <c r="AA18" s="159">
        <f t="shared" si="11"/>
        <v>0</v>
      </c>
      <c r="AC18" s="3"/>
      <c r="AG18" s="7"/>
    </row>
    <row r="19" spans="1:33" ht="15" customHeight="1" x14ac:dyDescent="0.2">
      <c r="A19" s="93">
        <v>2</v>
      </c>
      <c r="B19" s="227" t="s">
        <v>105</v>
      </c>
      <c r="C19" s="228">
        <v>0.76</v>
      </c>
      <c r="D19" s="228">
        <v>0.94</v>
      </c>
      <c r="E19" s="228">
        <v>2.4</v>
      </c>
      <c r="F19" s="228">
        <v>1.98</v>
      </c>
      <c r="G19" s="228">
        <v>1.58</v>
      </c>
      <c r="H19" s="228">
        <v>1.58</v>
      </c>
      <c r="I19" s="228">
        <v>0.5</v>
      </c>
      <c r="J19" s="228">
        <v>0.48</v>
      </c>
      <c r="K19" s="228">
        <v>0.79</v>
      </c>
      <c r="L19" s="228" t="s">
        <v>105</v>
      </c>
      <c r="M19" s="229">
        <v>1.56</v>
      </c>
      <c r="O19" s="133">
        <v>3</v>
      </c>
      <c r="P19" s="157" t="str">
        <f t="shared" si="0"/>
        <v>tad</v>
      </c>
      <c r="Q19" s="158">
        <f t="shared" si="1"/>
        <v>0</v>
      </c>
      <c r="R19" s="158">
        <f t="shared" si="2"/>
        <v>0</v>
      </c>
      <c r="S19" s="158">
        <f t="shared" si="3"/>
        <v>0</v>
      </c>
      <c r="T19" s="158">
        <f t="shared" si="4"/>
        <v>0</v>
      </c>
      <c r="U19" s="158">
        <f t="shared" si="5"/>
        <v>0</v>
      </c>
      <c r="V19" s="158">
        <f t="shared" si="6"/>
        <v>0</v>
      </c>
      <c r="W19" s="158">
        <f t="shared" si="7"/>
        <v>0</v>
      </c>
      <c r="X19" s="158">
        <f t="shared" si="8"/>
        <v>0</v>
      </c>
      <c r="Y19" s="158">
        <f t="shared" si="9"/>
        <v>0</v>
      </c>
      <c r="Z19" s="158" t="str">
        <f t="shared" si="10"/>
        <v>tad</v>
      </c>
      <c r="AA19" s="159">
        <f t="shared" si="11"/>
        <v>0</v>
      </c>
      <c r="AC19" s="3"/>
      <c r="AG19" s="7"/>
    </row>
    <row r="20" spans="1:33" ht="15" customHeight="1" x14ac:dyDescent="0.2">
      <c r="A20" s="93">
        <v>3</v>
      </c>
      <c r="B20" s="227" t="s">
        <v>105</v>
      </c>
      <c r="C20" s="228">
        <v>0.76</v>
      </c>
      <c r="D20" s="228">
        <v>0.95</v>
      </c>
      <c r="E20" s="228">
        <v>2.76</v>
      </c>
      <c r="F20" s="228">
        <v>1.99</v>
      </c>
      <c r="G20" s="228">
        <v>1.58</v>
      </c>
      <c r="H20" s="228">
        <v>1.76</v>
      </c>
      <c r="I20" s="228">
        <v>0.5</v>
      </c>
      <c r="J20" s="228">
        <v>0.48</v>
      </c>
      <c r="K20" s="228">
        <v>0.79</v>
      </c>
      <c r="L20" s="228" t="s">
        <v>105</v>
      </c>
      <c r="M20" s="229">
        <v>1.56</v>
      </c>
      <c r="O20" s="133">
        <v>4</v>
      </c>
      <c r="P20" s="157" t="str">
        <f t="shared" si="0"/>
        <v>tad</v>
      </c>
      <c r="Q20" s="158">
        <f t="shared" si="1"/>
        <v>0</v>
      </c>
      <c r="R20" s="158">
        <f t="shared" si="2"/>
        <v>0</v>
      </c>
      <c r="S20" s="158">
        <f t="shared" si="3"/>
        <v>0</v>
      </c>
      <c r="T20" s="158">
        <f t="shared" si="4"/>
        <v>0</v>
      </c>
      <c r="U20" s="158">
        <f t="shared" si="5"/>
        <v>0</v>
      </c>
      <c r="V20" s="158">
        <f t="shared" si="6"/>
        <v>0</v>
      </c>
      <c r="W20" s="158">
        <f t="shared" si="7"/>
        <v>0</v>
      </c>
      <c r="X20" s="158">
        <f t="shared" si="8"/>
        <v>0</v>
      </c>
      <c r="Y20" s="158">
        <f t="shared" si="9"/>
        <v>0</v>
      </c>
      <c r="Z20" s="158" t="str">
        <f t="shared" si="10"/>
        <v>tad</v>
      </c>
      <c r="AA20" s="159">
        <f t="shared" si="11"/>
        <v>0</v>
      </c>
      <c r="AC20" s="3"/>
      <c r="AG20" s="7"/>
    </row>
    <row r="21" spans="1:33" ht="15" customHeight="1" x14ac:dyDescent="0.2">
      <c r="A21" s="93">
        <v>4</v>
      </c>
      <c r="B21" s="227" t="s">
        <v>105</v>
      </c>
      <c r="C21" s="228">
        <v>0.78</v>
      </c>
      <c r="D21" s="228">
        <v>0.94</v>
      </c>
      <c r="E21" s="228">
        <v>0.83</v>
      </c>
      <c r="F21" s="228">
        <v>1.78</v>
      </c>
      <c r="G21" s="228">
        <v>1.67</v>
      </c>
      <c r="H21" s="228">
        <v>1.66</v>
      </c>
      <c r="I21" s="228">
        <v>0.5</v>
      </c>
      <c r="J21" s="228">
        <v>0.48</v>
      </c>
      <c r="K21" s="228">
        <v>0.84</v>
      </c>
      <c r="L21" s="228" t="s">
        <v>105</v>
      </c>
      <c r="M21" s="229">
        <v>1.59</v>
      </c>
      <c r="O21" s="133">
        <v>5</v>
      </c>
      <c r="P21" s="157" t="str">
        <f t="shared" si="0"/>
        <v>tad</v>
      </c>
      <c r="Q21" s="158">
        <f t="shared" si="1"/>
        <v>0</v>
      </c>
      <c r="R21" s="158">
        <f t="shared" si="2"/>
        <v>0</v>
      </c>
      <c r="S21" s="158">
        <f t="shared" si="3"/>
        <v>0</v>
      </c>
      <c r="T21" s="158">
        <f t="shared" si="4"/>
        <v>0</v>
      </c>
      <c r="U21" s="158">
        <f t="shared" si="5"/>
        <v>0</v>
      </c>
      <c r="V21" s="158">
        <f t="shared" si="6"/>
        <v>0</v>
      </c>
      <c r="W21" s="158">
        <f t="shared" si="7"/>
        <v>0</v>
      </c>
      <c r="X21" s="158">
        <f t="shared" si="8"/>
        <v>0</v>
      </c>
      <c r="Y21" s="158">
        <f t="shared" si="9"/>
        <v>0</v>
      </c>
      <c r="Z21" s="158" t="str">
        <f t="shared" si="10"/>
        <v>tad</v>
      </c>
      <c r="AA21" s="159">
        <f t="shared" si="11"/>
        <v>0</v>
      </c>
      <c r="AC21" s="3"/>
      <c r="AG21" s="8"/>
    </row>
    <row r="22" spans="1:33" ht="15" customHeight="1" x14ac:dyDescent="0.2">
      <c r="A22" s="93">
        <v>5</v>
      </c>
      <c r="B22" s="227" t="s">
        <v>105</v>
      </c>
      <c r="C22" s="228">
        <v>0.81</v>
      </c>
      <c r="D22" s="228">
        <v>0.94</v>
      </c>
      <c r="E22" s="228">
        <v>1.36</v>
      </c>
      <c r="F22" s="228">
        <v>0.56000000000000005</v>
      </c>
      <c r="G22" s="228">
        <v>1.71</v>
      </c>
      <c r="H22" s="228">
        <v>1.62</v>
      </c>
      <c r="I22" s="228">
        <v>0.5</v>
      </c>
      <c r="J22" s="228">
        <v>0.48</v>
      </c>
      <c r="K22" s="228">
        <v>0.77</v>
      </c>
      <c r="L22" s="228" t="s">
        <v>105</v>
      </c>
      <c r="M22" s="229">
        <v>2.66</v>
      </c>
      <c r="O22" s="134">
        <v>6</v>
      </c>
      <c r="P22" s="160" t="str">
        <f t="shared" si="0"/>
        <v>tad</v>
      </c>
      <c r="Q22" s="161">
        <f t="shared" si="1"/>
        <v>0</v>
      </c>
      <c r="R22" s="161">
        <f t="shared" si="2"/>
        <v>0</v>
      </c>
      <c r="S22" s="161">
        <f t="shared" si="3"/>
        <v>0</v>
      </c>
      <c r="T22" s="161">
        <f t="shared" si="4"/>
        <v>0</v>
      </c>
      <c r="U22" s="161">
        <f t="shared" si="5"/>
        <v>0</v>
      </c>
      <c r="V22" s="161">
        <f t="shared" si="6"/>
        <v>0</v>
      </c>
      <c r="W22" s="161">
        <f t="shared" si="7"/>
        <v>0</v>
      </c>
      <c r="X22" s="161">
        <f t="shared" si="8"/>
        <v>0</v>
      </c>
      <c r="Y22" s="161">
        <f t="shared" si="9"/>
        <v>0</v>
      </c>
      <c r="Z22" s="161" t="str">
        <f t="shared" si="10"/>
        <v>tad</v>
      </c>
      <c r="AA22" s="162">
        <f t="shared" si="11"/>
        <v>0</v>
      </c>
      <c r="AC22" s="3"/>
      <c r="AG22" s="8"/>
    </row>
    <row r="23" spans="1:33" ht="15" customHeight="1" x14ac:dyDescent="0.2">
      <c r="A23" s="94">
        <v>6</v>
      </c>
      <c r="B23" s="230" t="s">
        <v>105</v>
      </c>
      <c r="C23" s="231">
        <v>1.22</v>
      </c>
      <c r="D23" s="231">
        <v>0.93</v>
      </c>
      <c r="E23" s="231">
        <v>1.51</v>
      </c>
      <c r="F23" s="231">
        <v>1.54</v>
      </c>
      <c r="G23" s="231">
        <v>1.58</v>
      </c>
      <c r="H23" s="231">
        <v>1.49</v>
      </c>
      <c r="I23" s="228">
        <v>0.5</v>
      </c>
      <c r="J23" s="228">
        <v>0.48</v>
      </c>
      <c r="K23" s="231">
        <v>0.73</v>
      </c>
      <c r="L23" s="231" t="s">
        <v>105</v>
      </c>
      <c r="M23" s="232">
        <v>2.76</v>
      </c>
      <c r="O23" s="133">
        <v>7</v>
      </c>
      <c r="P23" s="157" t="str">
        <f t="shared" si="0"/>
        <v>tad</v>
      </c>
      <c r="Q23" s="158">
        <f t="shared" si="1"/>
        <v>0</v>
      </c>
      <c r="R23" s="158">
        <f t="shared" si="2"/>
        <v>0</v>
      </c>
      <c r="S23" s="158">
        <f t="shared" si="3"/>
        <v>0</v>
      </c>
      <c r="T23" s="158">
        <f t="shared" si="4"/>
        <v>0</v>
      </c>
      <c r="U23" s="158">
        <f t="shared" si="5"/>
        <v>0</v>
      </c>
      <c r="V23" s="158">
        <f t="shared" si="6"/>
        <v>0</v>
      </c>
      <c r="W23" s="158">
        <f t="shared" si="7"/>
        <v>0</v>
      </c>
      <c r="X23" s="158">
        <f t="shared" si="8"/>
        <v>0</v>
      </c>
      <c r="Y23" s="158">
        <f t="shared" si="9"/>
        <v>0</v>
      </c>
      <c r="Z23" s="158" t="str">
        <f t="shared" si="10"/>
        <v>tad</v>
      </c>
      <c r="AA23" s="159">
        <f t="shared" si="11"/>
        <v>0</v>
      </c>
      <c r="AC23" s="3"/>
      <c r="AG23" s="8"/>
    </row>
    <row r="24" spans="1:33" ht="15" customHeight="1" x14ac:dyDescent="0.2">
      <c r="A24" s="93">
        <v>7</v>
      </c>
      <c r="B24" s="227" t="s">
        <v>105</v>
      </c>
      <c r="C24" s="228">
        <v>1.17</v>
      </c>
      <c r="D24" s="228">
        <v>0.95</v>
      </c>
      <c r="E24" s="228">
        <v>2.14</v>
      </c>
      <c r="F24" s="228">
        <v>1.64</v>
      </c>
      <c r="G24" s="228">
        <v>1.62</v>
      </c>
      <c r="H24" s="228">
        <v>1.63</v>
      </c>
      <c r="I24" s="228">
        <v>0.5</v>
      </c>
      <c r="J24" s="228">
        <v>0.48</v>
      </c>
      <c r="K24" s="228">
        <v>0.72</v>
      </c>
      <c r="L24" s="228" t="s">
        <v>105</v>
      </c>
      <c r="M24" s="229">
        <v>1.6</v>
      </c>
      <c r="O24" s="133">
        <v>8</v>
      </c>
      <c r="P24" s="157">
        <f t="shared" si="0"/>
        <v>0</v>
      </c>
      <c r="Q24" s="158">
        <f t="shared" si="1"/>
        <v>0</v>
      </c>
      <c r="R24" s="158">
        <f t="shared" si="2"/>
        <v>0</v>
      </c>
      <c r="S24" s="158">
        <f t="shared" si="3"/>
        <v>0</v>
      </c>
      <c r="T24" s="158">
        <f t="shared" si="4"/>
        <v>0</v>
      </c>
      <c r="U24" s="158">
        <f t="shared" si="5"/>
        <v>0</v>
      </c>
      <c r="V24" s="158">
        <f t="shared" si="6"/>
        <v>0</v>
      </c>
      <c r="W24" s="158">
        <f t="shared" si="7"/>
        <v>0</v>
      </c>
      <c r="X24" s="158">
        <f t="shared" si="8"/>
        <v>0</v>
      </c>
      <c r="Y24" s="158">
        <f t="shared" si="9"/>
        <v>0</v>
      </c>
      <c r="Z24" s="158" t="str">
        <f t="shared" si="10"/>
        <v>tad</v>
      </c>
      <c r="AA24" s="159">
        <f t="shared" si="11"/>
        <v>0</v>
      </c>
      <c r="AC24" s="3"/>
      <c r="AG24" s="8"/>
    </row>
    <row r="25" spans="1:33" ht="15" customHeight="1" x14ac:dyDescent="0.2">
      <c r="A25" s="93">
        <v>8</v>
      </c>
      <c r="B25" s="227">
        <v>1</v>
      </c>
      <c r="C25" s="228">
        <v>1.2</v>
      </c>
      <c r="D25" s="228">
        <v>0.94</v>
      </c>
      <c r="E25" s="228">
        <v>1.1000000000000001</v>
      </c>
      <c r="F25" s="228">
        <v>1.69</v>
      </c>
      <c r="G25" s="228">
        <v>1.59</v>
      </c>
      <c r="H25" s="228">
        <v>1.66</v>
      </c>
      <c r="I25" s="228">
        <v>0.5</v>
      </c>
      <c r="J25" s="228">
        <v>0.48</v>
      </c>
      <c r="K25" s="228">
        <v>0.7</v>
      </c>
      <c r="L25" s="228" t="s">
        <v>105</v>
      </c>
      <c r="M25" s="229">
        <v>1.32</v>
      </c>
      <c r="O25" s="133">
        <v>9</v>
      </c>
      <c r="P25" s="157">
        <f t="shared" si="0"/>
        <v>0</v>
      </c>
      <c r="Q25" s="158">
        <f t="shared" si="1"/>
        <v>0</v>
      </c>
      <c r="R25" s="158">
        <f t="shared" si="2"/>
        <v>0</v>
      </c>
      <c r="S25" s="158">
        <f t="shared" si="3"/>
        <v>0</v>
      </c>
      <c r="T25" s="158">
        <f t="shared" si="4"/>
        <v>0</v>
      </c>
      <c r="U25" s="158">
        <f t="shared" si="5"/>
        <v>0</v>
      </c>
      <c r="V25" s="158">
        <f t="shared" si="6"/>
        <v>0</v>
      </c>
      <c r="W25" s="158">
        <f t="shared" si="7"/>
        <v>0</v>
      </c>
      <c r="X25" s="158">
        <f t="shared" si="8"/>
        <v>0</v>
      </c>
      <c r="Y25" s="158">
        <f t="shared" si="9"/>
        <v>0</v>
      </c>
      <c r="Z25" s="158" t="str">
        <f t="shared" si="10"/>
        <v>tad</v>
      </c>
      <c r="AA25" s="159">
        <f t="shared" si="11"/>
        <v>0</v>
      </c>
      <c r="AC25" s="3"/>
      <c r="AG25" s="8"/>
    </row>
    <row r="26" spans="1:33" ht="15" customHeight="1" x14ac:dyDescent="0.2">
      <c r="A26" s="93">
        <v>9</v>
      </c>
      <c r="B26" s="227">
        <v>0.98</v>
      </c>
      <c r="C26" s="228">
        <v>1.47</v>
      </c>
      <c r="D26" s="228">
        <v>0.96</v>
      </c>
      <c r="E26" s="228">
        <v>1.04</v>
      </c>
      <c r="F26" s="228">
        <v>1.7</v>
      </c>
      <c r="G26" s="228">
        <v>1.6</v>
      </c>
      <c r="H26" s="228">
        <v>1.66</v>
      </c>
      <c r="I26" s="228">
        <v>0.5</v>
      </c>
      <c r="J26" s="228">
        <v>0.48</v>
      </c>
      <c r="K26" s="228">
        <v>0.7</v>
      </c>
      <c r="L26" s="228" t="s">
        <v>105</v>
      </c>
      <c r="M26" s="229">
        <v>1.32</v>
      </c>
      <c r="O26" s="133">
        <v>10</v>
      </c>
      <c r="P26" s="164">
        <f t="shared" si="0"/>
        <v>0</v>
      </c>
      <c r="Q26" s="165">
        <f t="shared" si="1"/>
        <v>0</v>
      </c>
      <c r="R26" s="165">
        <f t="shared" si="2"/>
        <v>0</v>
      </c>
      <c r="S26" s="165">
        <f t="shared" si="3"/>
        <v>0</v>
      </c>
      <c r="T26" s="165">
        <f t="shared" si="4"/>
        <v>0</v>
      </c>
      <c r="U26" s="165">
        <f t="shared" si="5"/>
        <v>0</v>
      </c>
      <c r="V26" s="165">
        <f t="shared" si="6"/>
        <v>0</v>
      </c>
      <c r="W26" s="165">
        <f t="shared" si="7"/>
        <v>0</v>
      </c>
      <c r="X26" s="165">
        <f t="shared" si="8"/>
        <v>0</v>
      </c>
      <c r="Y26" s="165">
        <f t="shared" si="9"/>
        <v>0</v>
      </c>
      <c r="Z26" s="165" t="str">
        <f t="shared" si="10"/>
        <v>tad</v>
      </c>
      <c r="AA26" s="166">
        <f t="shared" si="11"/>
        <v>0</v>
      </c>
      <c r="AC26" s="3"/>
      <c r="AG26" s="8"/>
    </row>
    <row r="27" spans="1:33" ht="15" customHeight="1" x14ac:dyDescent="0.2">
      <c r="A27" s="93">
        <v>10</v>
      </c>
      <c r="B27" s="233">
        <v>0.99</v>
      </c>
      <c r="C27" s="234">
        <v>1.2</v>
      </c>
      <c r="D27" s="234">
        <v>0.6</v>
      </c>
      <c r="E27" s="234">
        <v>1.88</v>
      </c>
      <c r="F27" s="234">
        <v>1.83</v>
      </c>
      <c r="G27" s="234">
        <v>1.59</v>
      </c>
      <c r="H27" s="234">
        <v>1.68</v>
      </c>
      <c r="I27" s="228">
        <v>0.5</v>
      </c>
      <c r="J27" s="228">
        <v>0.48</v>
      </c>
      <c r="K27" s="228">
        <v>0.7</v>
      </c>
      <c r="L27" s="234" t="s">
        <v>105</v>
      </c>
      <c r="M27" s="235">
        <v>1.28</v>
      </c>
      <c r="O27" s="134">
        <v>11</v>
      </c>
      <c r="P27" s="160">
        <f t="shared" si="0"/>
        <v>0</v>
      </c>
      <c r="Q27" s="161">
        <f t="shared" si="1"/>
        <v>0</v>
      </c>
      <c r="R27" s="161">
        <f t="shared" si="2"/>
        <v>0</v>
      </c>
      <c r="S27" s="161">
        <f t="shared" si="3"/>
        <v>0</v>
      </c>
      <c r="T27" s="161">
        <f t="shared" si="4"/>
        <v>0</v>
      </c>
      <c r="U27" s="161">
        <f t="shared" si="5"/>
        <v>0</v>
      </c>
      <c r="V27" s="161">
        <f t="shared" si="6"/>
        <v>0</v>
      </c>
      <c r="W27" s="161">
        <f t="shared" si="7"/>
        <v>0</v>
      </c>
      <c r="X27" s="161">
        <f t="shared" si="8"/>
        <v>0</v>
      </c>
      <c r="Y27" s="161">
        <f t="shared" si="9"/>
        <v>0</v>
      </c>
      <c r="Z27" s="161" t="str">
        <f t="shared" si="10"/>
        <v>tad</v>
      </c>
      <c r="AA27" s="162">
        <f t="shared" si="11"/>
        <v>0</v>
      </c>
      <c r="AC27" s="3"/>
      <c r="AG27" s="8"/>
    </row>
    <row r="28" spans="1:33" ht="15" customHeight="1" x14ac:dyDescent="0.2">
      <c r="A28" s="94">
        <v>11</v>
      </c>
      <c r="B28" s="230">
        <v>0.96</v>
      </c>
      <c r="C28" s="231">
        <v>0.94</v>
      </c>
      <c r="D28" s="231">
        <v>0.64</v>
      </c>
      <c r="E28" s="231">
        <v>1.98</v>
      </c>
      <c r="F28" s="231">
        <v>1.81</v>
      </c>
      <c r="G28" s="231">
        <v>1.56</v>
      </c>
      <c r="H28" s="231">
        <v>1.68</v>
      </c>
      <c r="I28" s="228">
        <v>0.5</v>
      </c>
      <c r="J28" s="228">
        <v>0.48</v>
      </c>
      <c r="K28" s="228">
        <v>0.7</v>
      </c>
      <c r="L28" s="231" t="s">
        <v>105</v>
      </c>
      <c r="M28" s="232">
        <v>1.28</v>
      </c>
      <c r="O28" s="133">
        <v>12</v>
      </c>
      <c r="P28" s="157">
        <f t="shared" si="0"/>
        <v>0</v>
      </c>
      <c r="Q28" s="158">
        <f t="shared" si="1"/>
        <v>0</v>
      </c>
      <c r="R28" s="158">
        <f t="shared" si="2"/>
        <v>0</v>
      </c>
      <c r="S28" s="158">
        <f t="shared" si="3"/>
        <v>0</v>
      </c>
      <c r="T28" s="158">
        <f t="shared" si="4"/>
        <v>0</v>
      </c>
      <c r="U28" s="158">
        <f t="shared" si="5"/>
        <v>0</v>
      </c>
      <c r="V28" s="158">
        <f t="shared" si="6"/>
        <v>0</v>
      </c>
      <c r="W28" s="158">
        <f t="shared" si="7"/>
        <v>0</v>
      </c>
      <c r="X28" s="158">
        <f t="shared" si="8"/>
        <v>0</v>
      </c>
      <c r="Y28" s="158">
        <f t="shared" si="9"/>
        <v>0</v>
      </c>
      <c r="Z28" s="158" t="str">
        <f t="shared" si="10"/>
        <v>tad</v>
      </c>
      <c r="AA28" s="159">
        <f t="shared" si="11"/>
        <v>0</v>
      </c>
      <c r="AC28" s="3"/>
      <c r="AG28" s="8"/>
    </row>
    <row r="29" spans="1:33" ht="15" customHeight="1" x14ac:dyDescent="0.2">
      <c r="A29" s="93">
        <v>12</v>
      </c>
      <c r="B29" s="227">
        <v>0.95</v>
      </c>
      <c r="C29" s="228">
        <v>0.93</v>
      </c>
      <c r="D29" s="228">
        <v>0.64</v>
      </c>
      <c r="E29" s="228">
        <v>1.97</v>
      </c>
      <c r="F29" s="228">
        <v>1.68</v>
      </c>
      <c r="G29" s="228">
        <v>1.57</v>
      </c>
      <c r="H29" s="228">
        <v>1.63</v>
      </c>
      <c r="I29" s="228">
        <v>0.5</v>
      </c>
      <c r="J29" s="228">
        <v>0.48</v>
      </c>
      <c r="K29" s="228">
        <v>0.7</v>
      </c>
      <c r="L29" s="228" t="s">
        <v>105</v>
      </c>
      <c r="M29" s="229">
        <v>1.33</v>
      </c>
      <c r="O29" s="133">
        <v>13</v>
      </c>
      <c r="P29" s="157">
        <f t="shared" si="0"/>
        <v>0</v>
      </c>
      <c r="Q29" s="158">
        <f t="shared" si="1"/>
        <v>0</v>
      </c>
      <c r="R29" s="158">
        <f t="shared" si="2"/>
        <v>0</v>
      </c>
      <c r="S29" s="158">
        <f t="shared" si="3"/>
        <v>0</v>
      </c>
      <c r="T29" s="158">
        <f t="shared" si="4"/>
        <v>0</v>
      </c>
      <c r="U29" s="158">
        <f t="shared" si="5"/>
        <v>0</v>
      </c>
      <c r="V29" s="158">
        <f t="shared" si="6"/>
        <v>0</v>
      </c>
      <c r="W29" s="158">
        <f t="shared" si="7"/>
        <v>0</v>
      </c>
      <c r="X29" s="158">
        <f t="shared" si="8"/>
        <v>0</v>
      </c>
      <c r="Y29" s="158">
        <f t="shared" si="9"/>
        <v>0</v>
      </c>
      <c r="Z29" s="158" t="str">
        <f t="shared" si="10"/>
        <v>tad</v>
      </c>
      <c r="AA29" s="159">
        <f t="shared" si="11"/>
        <v>0</v>
      </c>
      <c r="AC29" s="3"/>
      <c r="AG29" s="8"/>
    </row>
    <row r="30" spans="1:33" ht="15" customHeight="1" x14ac:dyDescent="0.2">
      <c r="A30" s="93">
        <v>13</v>
      </c>
      <c r="B30" s="227">
        <v>0.95</v>
      </c>
      <c r="C30" s="228">
        <v>0.88</v>
      </c>
      <c r="D30" s="228">
        <v>0.73</v>
      </c>
      <c r="E30" s="228">
        <v>1.78</v>
      </c>
      <c r="F30" s="228">
        <v>0.6</v>
      </c>
      <c r="G30" s="228">
        <v>1.64</v>
      </c>
      <c r="H30" s="228">
        <v>1.58</v>
      </c>
      <c r="I30" s="228">
        <v>0.5</v>
      </c>
      <c r="J30" s="228">
        <v>0.48</v>
      </c>
      <c r="K30" s="228">
        <v>0.7</v>
      </c>
      <c r="L30" s="228" t="s">
        <v>105</v>
      </c>
      <c r="M30" s="229">
        <v>2.06</v>
      </c>
      <c r="O30" s="133">
        <v>14</v>
      </c>
      <c r="P30" s="157">
        <f t="shared" si="0"/>
        <v>0</v>
      </c>
      <c r="Q30" s="158">
        <f t="shared" si="1"/>
        <v>0</v>
      </c>
      <c r="R30" s="158">
        <f t="shared" si="2"/>
        <v>0</v>
      </c>
      <c r="S30" s="158">
        <f t="shared" si="3"/>
        <v>0</v>
      </c>
      <c r="T30" s="158">
        <f t="shared" si="4"/>
        <v>0</v>
      </c>
      <c r="U30" s="158">
        <f t="shared" si="5"/>
        <v>0</v>
      </c>
      <c r="V30" s="158">
        <f t="shared" si="6"/>
        <v>0</v>
      </c>
      <c r="W30" s="158">
        <f t="shared" si="7"/>
        <v>0</v>
      </c>
      <c r="X30" s="158">
        <f t="shared" si="8"/>
        <v>0</v>
      </c>
      <c r="Y30" s="158">
        <f t="shared" si="9"/>
        <v>0</v>
      </c>
      <c r="Z30" s="158" t="str">
        <f t="shared" si="10"/>
        <v>tad</v>
      </c>
      <c r="AA30" s="159">
        <f t="shared" si="11"/>
        <v>0</v>
      </c>
      <c r="AC30" s="3"/>
      <c r="AG30" s="8"/>
    </row>
    <row r="31" spans="1:33" ht="15" customHeight="1" x14ac:dyDescent="0.2">
      <c r="A31" s="93">
        <v>14</v>
      </c>
      <c r="B31" s="227">
        <v>1.1100000000000001</v>
      </c>
      <c r="C31" s="228">
        <v>1.66</v>
      </c>
      <c r="D31" s="228">
        <v>0.96</v>
      </c>
      <c r="E31" s="228">
        <v>1.65</v>
      </c>
      <c r="F31" s="228">
        <v>0.24</v>
      </c>
      <c r="G31" s="228">
        <v>1.6</v>
      </c>
      <c r="H31" s="228">
        <v>1.57</v>
      </c>
      <c r="I31" s="228">
        <v>0.5</v>
      </c>
      <c r="J31" s="228">
        <v>0.48</v>
      </c>
      <c r="K31" s="228">
        <v>0.62</v>
      </c>
      <c r="L31" s="228" t="s">
        <v>105</v>
      </c>
      <c r="M31" s="229">
        <v>1.56</v>
      </c>
      <c r="O31" s="133">
        <v>15</v>
      </c>
      <c r="P31" s="164">
        <f t="shared" si="0"/>
        <v>0</v>
      </c>
      <c r="Q31" s="165">
        <f t="shared" si="1"/>
        <v>0</v>
      </c>
      <c r="R31" s="165">
        <f t="shared" si="2"/>
        <v>0</v>
      </c>
      <c r="S31" s="165">
        <f t="shared" si="3"/>
        <v>0</v>
      </c>
      <c r="T31" s="165">
        <f t="shared" si="4"/>
        <v>0</v>
      </c>
      <c r="U31" s="165">
        <f t="shared" si="5"/>
        <v>0</v>
      </c>
      <c r="V31" s="165">
        <f t="shared" si="6"/>
        <v>0</v>
      </c>
      <c r="W31" s="165">
        <f t="shared" si="7"/>
        <v>0</v>
      </c>
      <c r="X31" s="165">
        <f t="shared" si="8"/>
        <v>0</v>
      </c>
      <c r="Y31" s="165">
        <f t="shared" si="9"/>
        <v>0</v>
      </c>
      <c r="Z31" s="165" t="str">
        <f t="shared" si="10"/>
        <v>tad</v>
      </c>
      <c r="AA31" s="166">
        <f t="shared" si="11"/>
        <v>0</v>
      </c>
      <c r="AC31" s="3"/>
      <c r="AG31" s="8"/>
    </row>
    <row r="32" spans="1:33" ht="15" customHeight="1" x14ac:dyDescent="0.2">
      <c r="A32" s="93">
        <v>15</v>
      </c>
      <c r="B32" s="233">
        <v>0.64</v>
      </c>
      <c r="C32" s="234">
        <v>1.25</v>
      </c>
      <c r="D32" s="234">
        <v>0.88</v>
      </c>
      <c r="E32" s="234">
        <v>1.67</v>
      </c>
      <c r="F32" s="234">
        <v>0.14000000000000001</v>
      </c>
      <c r="G32" s="234">
        <v>1.59</v>
      </c>
      <c r="H32" s="234">
        <v>1.53</v>
      </c>
      <c r="I32" s="228">
        <v>0.5</v>
      </c>
      <c r="J32" s="228">
        <v>0.48</v>
      </c>
      <c r="K32" s="228">
        <v>0.62</v>
      </c>
      <c r="L32" s="234" t="s">
        <v>105</v>
      </c>
      <c r="M32" s="235">
        <v>1.2</v>
      </c>
      <c r="O32" s="134">
        <v>16</v>
      </c>
      <c r="P32" s="160">
        <f t="shared" si="0"/>
        <v>0</v>
      </c>
      <c r="Q32" s="161">
        <f t="shared" si="1"/>
        <v>0</v>
      </c>
      <c r="R32" s="161">
        <f t="shared" si="2"/>
        <v>0</v>
      </c>
      <c r="S32" s="161">
        <f t="shared" si="3"/>
        <v>0</v>
      </c>
      <c r="T32" s="161">
        <f t="shared" si="4"/>
        <v>0</v>
      </c>
      <c r="U32" s="161">
        <f t="shared" si="5"/>
        <v>0</v>
      </c>
      <c r="V32" s="161">
        <f t="shared" si="6"/>
        <v>0</v>
      </c>
      <c r="W32" s="161">
        <f t="shared" si="7"/>
        <v>0</v>
      </c>
      <c r="X32" s="161">
        <f t="shared" si="8"/>
        <v>0</v>
      </c>
      <c r="Y32" s="161">
        <f t="shared" si="9"/>
        <v>0</v>
      </c>
      <c r="Z32" s="161" t="str">
        <f t="shared" si="10"/>
        <v>tad</v>
      </c>
      <c r="AA32" s="162">
        <f t="shared" si="11"/>
        <v>0</v>
      </c>
      <c r="AC32" s="3"/>
      <c r="AG32" s="8"/>
    </row>
    <row r="33" spans="1:42" ht="15" customHeight="1" x14ac:dyDescent="0.2">
      <c r="A33" s="94">
        <v>16</v>
      </c>
      <c r="B33" s="230">
        <v>0.56999999999999995</v>
      </c>
      <c r="C33" s="231">
        <v>0.92</v>
      </c>
      <c r="D33" s="231">
        <v>0.71</v>
      </c>
      <c r="E33" s="231">
        <v>1.74</v>
      </c>
      <c r="F33" s="231">
        <v>0.14000000000000001</v>
      </c>
      <c r="G33" s="231">
        <v>1.55</v>
      </c>
      <c r="H33" s="231">
        <v>1.1299999999999999</v>
      </c>
      <c r="I33" s="228">
        <v>0.5</v>
      </c>
      <c r="J33" s="228">
        <v>0.48</v>
      </c>
      <c r="K33" s="228">
        <v>0.6</v>
      </c>
      <c r="L33" s="231" t="s">
        <v>105</v>
      </c>
      <c r="M33" s="232">
        <v>1.73</v>
      </c>
      <c r="O33" s="133">
        <v>17</v>
      </c>
      <c r="P33" s="157">
        <f t="shared" si="0"/>
        <v>0</v>
      </c>
      <c r="Q33" s="158">
        <f t="shared" si="1"/>
        <v>0</v>
      </c>
      <c r="R33" s="158" t="str">
        <f t="shared" si="2"/>
        <v>tad</v>
      </c>
      <c r="S33" s="158">
        <f t="shared" si="3"/>
        <v>0</v>
      </c>
      <c r="T33" s="158">
        <f t="shared" si="4"/>
        <v>0</v>
      </c>
      <c r="U33" s="158">
        <f t="shared" si="5"/>
        <v>0</v>
      </c>
      <c r="V33" s="158">
        <f t="shared" si="6"/>
        <v>0</v>
      </c>
      <c r="W33" s="158">
        <f t="shared" si="7"/>
        <v>0</v>
      </c>
      <c r="X33" s="158">
        <f t="shared" si="8"/>
        <v>0</v>
      </c>
      <c r="Y33" s="158">
        <f t="shared" si="9"/>
        <v>0</v>
      </c>
      <c r="Z33" s="158" t="str">
        <f t="shared" si="10"/>
        <v>tad</v>
      </c>
      <c r="AA33" s="159">
        <f t="shared" si="11"/>
        <v>0</v>
      </c>
      <c r="AC33" s="3"/>
      <c r="AG33" s="8"/>
    </row>
    <row r="34" spans="1:42" ht="15" customHeight="1" x14ac:dyDescent="0.2">
      <c r="A34" s="93">
        <v>17</v>
      </c>
      <c r="B34" s="227">
        <v>0.97</v>
      </c>
      <c r="C34" s="228">
        <v>1.02</v>
      </c>
      <c r="D34" s="228" t="s">
        <v>105</v>
      </c>
      <c r="E34" s="228">
        <v>1.76</v>
      </c>
      <c r="F34" s="228">
        <v>0.5</v>
      </c>
      <c r="G34" s="228">
        <v>1.56</v>
      </c>
      <c r="H34" s="228">
        <v>0.62</v>
      </c>
      <c r="I34" s="228">
        <v>0.5</v>
      </c>
      <c r="J34" s="228">
        <v>0.48</v>
      </c>
      <c r="K34" s="228">
        <v>0.56000000000000005</v>
      </c>
      <c r="L34" s="228" t="s">
        <v>105</v>
      </c>
      <c r="M34" s="229">
        <v>1.32</v>
      </c>
      <c r="O34" s="133">
        <v>18</v>
      </c>
      <c r="P34" s="157">
        <f t="shared" si="0"/>
        <v>0</v>
      </c>
      <c r="Q34" s="158">
        <f t="shared" si="1"/>
        <v>0</v>
      </c>
      <c r="R34" s="158" t="str">
        <f t="shared" si="2"/>
        <v>tad</v>
      </c>
      <c r="S34" s="158">
        <f t="shared" si="3"/>
        <v>0</v>
      </c>
      <c r="T34" s="158">
        <f t="shared" si="4"/>
        <v>0</v>
      </c>
      <c r="U34" s="158">
        <f t="shared" si="5"/>
        <v>0</v>
      </c>
      <c r="V34" s="158">
        <f t="shared" si="6"/>
        <v>0</v>
      </c>
      <c r="W34" s="158">
        <f t="shared" si="7"/>
        <v>0</v>
      </c>
      <c r="X34" s="158">
        <f t="shared" si="8"/>
        <v>0</v>
      </c>
      <c r="Y34" s="158">
        <f t="shared" si="9"/>
        <v>0</v>
      </c>
      <c r="Z34" s="158" t="str">
        <f t="shared" si="10"/>
        <v>tad</v>
      </c>
      <c r="AA34" s="159">
        <f t="shared" si="11"/>
        <v>0</v>
      </c>
      <c r="AC34" s="3"/>
      <c r="AG34" s="8"/>
    </row>
    <row r="35" spans="1:42" ht="15" customHeight="1" x14ac:dyDescent="0.2">
      <c r="A35" s="93">
        <v>18</v>
      </c>
      <c r="B35" s="227">
        <v>1.06</v>
      </c>
      <c r="C35" s="228">
        <v>1.95</v>
      </c>
      <c r="D35" s="228" t="s">
        <v>105</v>
      </c>
      <c r="E35" s="228">
        <v>1.88</v>
      </c>
      <c r="F35" s="228">
        <v>1.51</v>
      </c>
      <c r="G35" s="228">
        <v>1.61</v>
      </c>
      <c r="H35" s="228">
        <v>0.64</v>
      </c>
      <c r="I35" s="228">
        <v>0.5</v>
      </c>
      <c r="J35" s="228">
        <v>0.48</v>
      </c>
      <c r="K35" s="228">
        <v>0.54</v>
      </c>
      <c r="L35" s="228" t="s">
        <v>105</v>
      </c>
      <c r="M35" s="229">
        <v>1.24</v>
      </c>
      <c r="O35" s="133">
        <v>19</v>
      </c>
      <c r="P35" s="157">
        <f t="shared" si="0"/>
        <v>0</v>
      </c>
      <c r="Q35" s="158">
        <f t="shared" si="1"/>
        <v>0</v>
      </c>
      <c r="R35" s="158" t="str">
        <f t="shared" si="2"/>
        <v>tad</v>
      </c>
      <c r="S35" s="158">
        <f t="shared" si="3"/>
        <v>0</v>
      </c>
      <c r="T35" s="158">
        <f t="shared" si="4"/>
        <v>0</v>
      </c>
      <c r="U35" s="158">
        <f t="shared" si="5"/>
        <v>0</v>
      </c>
      <c r="V35" s="158">
        <f t="shared" si="6"/>
        <v>0</v>
      </c>
      <c r="W35" s="158">
        <f t="shared" si="7"/>
        <v>0</v>
      </c>
      <c r="X35" s="158">
        <f t="shared" si="8"/>
        <v>0</v>
      </c>
      <c r="Y35" s="158">
        <f t="shared" si="9"/>
        <v>0</v>
      </c>
      <c r="Z35" s="158" t="str">
        <f t="shared" si="10"/>
        <v>tad</v>
      </c>
      <c r="AA35" s="159">
        <f t="shared" si="11"/>
        <v>0</v>
      </c>
      <c r="AC35" s="3"/>
      <c r="AG35" s="8"/>
    </row>
    <row r="36" spans="1:42" ht="15" customHeight="1" x14ac:dyDescent="0.2">
      <c r="A36" s="93">
        <v>19</v>
      </c>
      <c r="B36" s="227">
        <v>0.91</v>
      </c>
      <c r="C36" s="228">
        <v>1.74</v>
      </c>
      <c r="D36" s="228" t="s">
        <v>105</v>
      </c>
      <c r="E36" s="228">
        <v>0.78</v>
      </c>
      <c r="F36" s="228">
        <v>1.56</v>
      </c>
      <c r="G36" s="228">
        <v>1.54</v>
      </c>
      <c r="H36" s="228">
        <v>0.64</v>
      </c>
      <c r="I36" s="228">
        <v>0.5</v>
      </c>
      <c r="J36" s="228">
        <v>0.48</v>
      </c>
      <c r="K36" s="228">
        <v>0.56999999999999995</v>
      </c>
      <c r="L36" s="228" t="s">
        <v>105</v>
      </c>
      <c r="M36" s="229">
        <v>1.6</v>
      </c>
      <c r="O36" s="133">
        <v>20</v>
      </c>
      <c r="P36" s="164">
        <f t="shared" si="0"/>
        <v>0</v>
      </c>
      <c r="Q36" s="165">
        <f t="shared" si="1"/>
        <v>0</v>
      </c>
      <c r="R36" s="165" t="str">
        <f t="shared" si="2"/>
        <v>tad</v>
      </c>
      <c r="S36" s="165">
        <f t="shared" si="3"/>
        <v>0</v>
      </c>
      <c r="T36" s="165">
        <f t="shared" si="4"/>
        <v>0</v>
      </c>
      <c r="U36" s="165">
        <f t="shared" si="5"/>
        <v>0</v>
      </c>
      <c r="V36" s="165">
        <f t="shared" si="6"/>
        <v>0</v>
      </c>
      <c r="W36" s="165">
        <f t="shared" si="7"/>
        <v>0</v>
      </c>
      <c r="X36" s="165">
        <f t="shared" si="8"/>
        <v>0</v>
      </c>
      <c r="Y36" s="165">
        <f t="shared" si="9"/>
        <v>0</v>
      </c>
      <c r="Z36" s="165" t="str">
        <f t="shared" si="10"/>
        <v>tad</v>
      </c>
      <c r="AA36" s="166">
        <f t="shared" si="11"/>
        <v>0</v>
      </c>
      <c r="AC36" s="3"/>
      <c r="AG36" s="8"/>
    </row>
    <row r="37" spans="1:42" ht="15" customHeight="1" x14ac:dyDescent="0.2">
      <c r="A37" s="93">
        <v>20</v>
      </c>
      <c r="B37" s="233">
        <v>0.83</v>
      </c>
      <c r="C37" s="234">
        <v>1.56</v>
      </c>
      <c r="D37" s="234" t="s">
        <v>105</v>
      </c>
      <c r="E37" s="234">
        <v>0.91</v>
      </c>
      <c r="F37" s="234">
        <v>1.66</v>
      </c>
      <c r="G37" s="234">
        <v>1.52</v>
      </c>
      <c r="H37" s="234">
        <v>0.65</v>
      </c>
      <c r="I37" s="228">
        <v>0.5</v>
      </c>
      <c r="J37" s="228">
        <v>0.48</v>
      </c>
      <c r="K37" s="234">
        <v>0.6</v>
      </c>
      <c r="L37" s="234" t="s">
        <v>105</v>
      </c>
      <c r="M37" s="235">
        <v>1.41</v>
      </c>
      <c r="O37" s="134">
        <v>21</v>
      </c>
      <c r="P37" s="160">
        <f t="shared" si="0"/>
        <v>0</v>
      </c>
      <c r="Q37" s="161">
        <f t="shared" si="1"/>
        <v>0</v>
      </c>
      <c r="R37" s="161" t="str">
        <f t="shared" si="2"/>
        <v>tad</v>
      </c>
      <c r="S37" s="161">
        <f t="shared" si="3"/>
        <v>0</v>
      </c>
      <c r="T37" s="161">
        <f t="shared" si="4"/>
        <v>0</v>
      </c>
      <c r="U37" s="161">
        <f t="shared" si="5"/>
        <v>0</v>
      </c>
      <c r="V37" s="161">
        <f t="shared" si="6"/>
        <v>0</v>
      </c>
      <c r="W37" s="161">
        <f t="shared" si="7"/>
        <v>0</v>
      </c>
      <c r="X37" s="161">
        <f t="shared" si="8"/>
        <v>0</v>
      </c>
      <c r="Y37" s="161">
        <f t="shared" si="9"/>
        <v>0</v>
      </c>
      <c r="Z37" s="161" t="str">
        <f t="shared" si="10"/>
        <v>tad</v>
      </c>
      <c r="AA37" s="162">
        <f t="shared" si="11"/>
        <v>0</v>
      </c>
      <c r="AC37" s="3"/>
      <c r="AG37" s="8"/>
    </row>
    <row r="38" spans="1:42" ht="15" customHeight="1" x14ac:dyDescent="0.2">
      <c r="A38" s="94">
        <v>21</v>
      </c>
      <c r="B38" s="230">
        <v>1.36</v>
      </c>
      <c r="C38" s="231">
        <v>1.1299999999999999</v>
      </c>
      <c r="D38" s="231" t="s">
        <v>105</v>
      </c>
      <c r="E38" s="231">
        <v>1.74</v>
      </c>
      <c r="F38" s="231">
        <v>1.64</v>
      </c>
      <c r="G38" s="231">
        <v>1.52</v>
      </c>
      <c r="H38" s="231">
        <v>0.65</v>
      </c>
      <c r="I38" s="228">
        <v>0.5</v>
      </c>
      <c r="J38" s="231">
        <v>0.65</v>
      </c>
      <c r="K38" s="231">
        <v>0.6</v>
      </c>
      <c r="L38" s="231" t="s">
        <v>105</v>
      </c>
      <c r="M38" s="232">
        <v>1.52</v>
      </c>
      <c r="O38" s="133">
        <v>22</v>
      </c>
      <c r="P38" s="157">
        <f t="shared" si="0"/>
        <v>0</v>
      </c>
      <c r="Q38" s="158">
        <f t="shared" si="1"/>
        <v>0</v>
      </c>
      <c r="R38" s="158" t="str">
        <f t="shared" si="2"/>
        <v>tad</v>
      </c>
      <c r="S38" s="158">
        <f t="shared" si="3"/>
        <v>0</v>
      </c>
      <c r="T38" s="158">
        <f t="shared" si="4"/>
        <v>0</v>
      </c>
      <c r="U38" s="158">
        <f t="shared" si="5"/>
        <v>0</v>
      </c>
      <c r="V38" s="158">
        <f t="shared" si="6"/>
        <v>0</v>
      </c>
      <c r="W38" s="158">
        <f t="shared" si="7"/>
        <v>0</v>
      </c>
      <c r="X38" s="158">
        <f t="shared" si="8"/>
        <v>0</v>
      </c>
      <c r="Y38" s="158">
        <f t="shared" si="9"/>
        <v>0</v>
      </c>
      <c r="Z38" s="158" t="str">
        <f t="shared" si="10"/>
        <v>tad</v>
      </c>
      <c r="AA38" s="159">
        <f t="shared" si="11"/>
        <v>0</v>
      </c>
      <c r="AC38" s="3"/>
      <c r="AG38" s="8"/>
    </row>
    <row r="39" spans="1:42" ht="15" customHeight="1" x14ac:dyDescent="0.2">
      <c r="A39" s="93">
        <v>22</v>
      </c>
      <c r="B39" s="227">
        <v>1.08</v>
      </c>
      <c r="C39" s="228">
        <v>1.08</v>
      </c>
      <c r="D39" s="228" t="s">
        <v>105</v>
      </c>
      <c r="E39" s="228">
        <v>1.5</v>
      </c>
      <c r="F39" s="228">
        <v>1.57</v>
      </c>
      <c r="G39" s="228">
        <v>1.52</v>
      </c>
      <c r="H39" s="228">
        <v>0.64</v>
      </c>
      <c r="I39" s="228">
        <v>0.5</v>
      </c>
      <c r="J39" s="228">
        <v>0.66</v>
      </c>
      <c r="K39" s="228">
        <v>0.6</v>
      </c>
      <c r="L39" s="228" t="s">
        <v>105</v>
      </c>
      <c r="M39" s="229">
        <v>1.63</v>
      </c>
      <c r="O39" s="133">
        <v>23</v>
      </c>
      <c r="P39" s="157">
        <f t="shared" si="0"/>
        <v>0</v>
      </c>
      <c r="Q39" s="158">
        <f t="shared" si="1"/>
        <v>0</v>
      </c>
      <c r="R39" s="158" t="str">
        <f t="shared" si="2"/>
        <v>tad</v>
      </c>
      <c r="S39" s="158">
        <f t="shared" si="3"/>
        <v>0</v>
      </c>
      <c r="T39" s="158">
        <f t="shared" si="4"/>
        <v>0</v>
      </c>
      <c r="U39" s="158">
        <f t="shared" si="5"/>
        <v>0</v>
      </c>
      <c r="V39" s="158">
        <f t="shared" si="6"/>
        <v>0</v>
      </c>
      <c r="W39" s="158">
        <f t="shared" si="7"/>
        <v>0</v>
      </c>
      <c r="X39" s="158">
        <f t="shared" si="8"/>
        <v>0</v>
      </c>
      <c r="Y39" s="158">
        <f t="shared" si="9"/>
        <v>0</v>
      </c>
      <c r="Z39" s="158" t="str">
        <f t="shared" si="10"/>
        <v>tad</v>
      </c>
      <c r="AA39" s="159">
        <f t="shared" si="11"/>
        <v>0</v>
      </c>
      <c r="AC39" s="3"/>
      <c r="AG39" s="8"/>
    </row>
    <row r="40" spans="1:42" ht="15" customHeight="1" x14ac:dyDescent="0.2">
      <c r="A40" s="93">
        <v>23</v>
      </c>
      <c r="B40" s="227">
        <v>0.32</v>
      </c>
      <c r="C40" s="228">
        <v>1.52</v>
      </c>
      <c r="D40" s="228" t="s">
        <v>105</v>
      </c>
      <c r="E40" s="228">
        <v>1.27</v>
      </c>
      <c r="F40" s="228">
        <v>1.53</v>
      </c>
      <c r="G40" s="228">
        <v>1.44</v>
      </c>
      <c r="H40" s="228">
        <v>0.65</v>
      </c>
      <c r="I40" s="228">
        <v>0.5</v>
      </c>
      <c r="J40" s="228">
        <v>0.66</v>
      </c>
      <c r="K40" s="228">
        <v>0.6</v>
      </c>
      <c r="L40" s="228" t="s">
        <v>105</v>
      </c>
      <c r="M40" s="229">
        <v>1.51</v>
      </c>
      <c r="O40" s="133">
        <v>24</v>
      </c>
      <c r="P40" s="157">
        <f t="shared" si="0"/>
        <v>0</v>
      </c>
      <c r="Q40" s="158">
        <f t="shared" si="1"/>
        <v>0</v>
      </c>
      <c r="R40" s="158">
        <f t="shared" si="2"/>
        <v>0</v>
      </c>
      <c r="S40" s="158">
        <f t="shared" si="3"/>
        <v>0</v>
      </c>
      <c r="T40" s="158">
        <f t="shared" si="4"/>
        <v>0</v>
      </c>
      <c r="U40" s="158">
        <f t="shared" si="5"/>
        <v>0</v>
      </c>
      <c r="V40" s="158">
        <f t="shared" si="6"/>
        <v>0</v>
      </c>
      <c r="W40" s="158">
        <f t="shared" si="7"/>
        <v>0</v>
      </c>
      <c r="X40" s="158">
        <f t="shared" si="8"/>
        <v>0</v>
      </c>
      <c r="Y40" s="158">
        <f t="shared" si="9"/>
        <v>0</v>
      </c>
      <c r="Z40" s="158" t="str">
        <f t="shared" si="10"/>
        <v>tad</v>
      </c>
      <c r="AA40" s="159">
        <f t="shared" si="11"/>
        <v>0</v>
      </c>
      <c r="AC40" s="3"/>
      <c r="AG40" s="8"/>
    </row>
    <row r="41" spans="1:42" ht="15" customHeight="1" x14ac:dyDescent="0.2">
      <c r="A41" s="93">
        <v>24</v>
      </c>
      <c r="B41" s="227">
        <v>1.22</v>
      </c>
      <c r="C41" s="228">
        <v>1.7</v>
      </c>
      <c r="D41" s="228">
        <v>1.5</v>
      </c>
      <c r="E41" s="228">
        <v>1.89</v>
      </c>
      <c r="F41" s="228">
        <v>1.59</v>
      </c>
      <c r="G41" s="228">
        <v>1.4</v>
      </c>
      <c r="H41" s="228">
        <v>0.62</v>
      </c>
      <c r="I41" s="228">
        <v>0.5</v>
      </c>
      <c r="J41" s="228">
        <v>0.7</v>
      </c>
      <c r="K41" s="228">
        <v>0.6</v>
      </c>
      <c r="L41" s="228" t="s">
        <v>105</v>
      </c>
      <c r="M41" s="229">
        <v>1.4</v>
      </c>
      <c r="O41" s="133">
        <v>25</v>
      </c>
      <c r="P41" s="164">
        <f t="shared" si="0"/>
        <v>0</v>
      </c>
      <c r="Q41" s="165">
        <f t="shared" si="1"/>
        <v>0</v>
      </c>
      <c r="R41" s="165">
        <f t="shared" si="2"/>
        <v>0</v>
      </c>
      <c r="S41" s="165">
        <f t="shared" si="3"/>
        <v>0</v>
      </c>
      <c r="T41" s="165">
        <f t="shared" si="4"/>
        <v>0</v>
      </c>
      <c r="U41" s="165">
        <f t="shared" si="5"/>
        <v>0</v>
      </c>
      <c r="V41" s="165">
        <f t="shared" si="6"/>
        <v>0</v>
      </c>
      <c r="W41" s="165">
        <f t="shared" si="7"/>
        <v>0</v>
      </c>
      <c r="X41" s="165">
        <f t="shared" si="8"/>
        <v>0</v>
      </c>
      <c r="Y41" s="165">
        <f t="shared" si="9"/>
        <v>0</v>
      </c>
      <c r="Z41" s="165" t="str">
        <f t="shared" si="10"/>
        <v>tad</v>
      </c>
      <c r="AA41" s="166">
        <f t="shared" si="11"/>
        <v>0</v>
      </c>
      <c r="AC41" s="3"/>
      <c r="AG41" s="8"/>
    </row>
    <row r="42" spans="1:42" ht="15" customHeight="1" x14ac:dyDescent="0.2">
      <c r="A42" s="93">
        <v>25</v>
      </c>
      <c r="B42" s="233">
        <v>1.03</v>
      </c>
      <c r="C42" s="234">
        <v>1.1299999999999999</v>
      </c>
      <c r="D42" s="234">
        <v>1.49</v>
      </c>
      <c r="E42" s="234">
        <v>1.1299999999999999</v>
      </c>
      <c r="F42" s="234">
        <v>1.57</v>
      </c>
      <c r="G42" s="234">
        <v>1.41</v>
      </c>
      <c r="H42" s="234">
        <v>0.61</v>
      </c>
      <c r="I42" s="228">
        <v>0.5</v>
      </c>
      <c r="J42" s="234">
        <v>0.74</v>
      </c>
      <c r="K42" s="234">
        <v>0.6</v>
      </c>
      <c r="L42" s="234" t="s">
        <v>105</v>
      </c>
      <c r="M42" s="235">
        <v>1.47</v>
      </c>
      <c r="O42" s="134">
        <v>26</v>
      </c>
      <c r="P42" s="160">
        <f t="shared" si="0"/>
        <v>0</v>
      </c>
      <c r="Q42" s="161">
        <f t="shared" si="1"/>
        <v>0</v>
      </c>
      <c r="R42" s="161">
        <f t="shared" si="2"/>
        <v>0</v>
      </c>
      <c r="S42" s="161">
        <f t="shared" si="3"/>
        <v>0</v>
      </c>
      <c r="T42" s="161">
        <f t="shared" si="4"/>
        <v>0</v>
      </c>
      <c r="U42" s="161">
        <f t="shared" si="5"/>
        <v>0</v>
      </c>
      <c r="V42" s="161">
        <f t="shared" si="6"/>
        <v>0</v>
      </c>
      <c r="W42" s="161">
        <f t="shared" si="7"/>
        <v>0</v>
      </c>
      <c r="X42" s="161">
        <f t="shared" si="8"/>
        <v>0</v>
      </c>
      <c r="Y42" s="161">
        <f t="shared" si="9"/>
        <v>0</v>
      </c>
      <c r="Z42" s="161" t="str">
        <f t="shared" si="10"/>
        <v>tad</v>
      </c>
      <c r="AA42" s="162">
        <f t="shared" si="11"/>
        <v>0</v>
      </c>
      <c r="AC42" s="3"/>
      <c r="AG42" s="8"/>
    </row>
    <row r="43" spans="1:42" ht="15" customHeight="1" x14ac:dyDescent="0.2">
      <c r="A43" s="94">
        <v>26</v>
      </c>
      <c r="B43" s="230">
        <v>1.68</v>
      </c>
      <c r="C43" s="231">
        <v>0.96</v>
      </c>
      <c r="D43" s="231">
        <v>1.4</v>
      </c>
      <c r="E43" s="231">
        <v>1.9</v>
      </c>
      <c r="F43" s="231">
        <v>1.61</v>
      </c>
      <c r="G43" s="231">
        <v>1.51</v>
      </c>
      <c r="H43" s="231">
        <v>0.6</v>
      </c>
      <c r="I43" s="228">
        <v>0.5</v>
      </c>
      <c r="J43" s="231">
        <v>0.8</v>
      </c>
      <c r="K43" s="234">
        <v>0.6</v>
      </c>
      <c r="L43" s="231" t="s">
        <v>105</v>
      </c>
      <c r="M43" s="232">
        <v>1.4</v>
      </c>
      <c r="O43" s="133">
        <v>27</v>
      </c>
      <c r="P43" s="157">
        <f t="shared" si="0"/>
        <v>0</v>
      </c>
      <c r="Q43" s="158">
        <f t="shared" si="1"/>
        <v>0</v>
      </c>
      <c r="R43" s="158">
        <f t="shared" si="2"/>
        <v>0</v>
      </c>
      <c r="S43" s="158">
        <f t="shared" si="3"/>
        <v>0</v>
      </c>
      <c r="T43" s="158">
        <f t="shared" si="4"/>
        <v>0</v>
      </c>
      <c r="U43" s="158">
        <f t="shared" si="5"/>
        <v>0</v>
      </c>
      <c r="V43" s="158">
        <f t="shared" si="6"/>
        <v>0</v>
      </c>
      <c r="W43" s="158">
        <f t="shared" si="7"/>
        <v>0</v>
      </c>
      <c r="X43" s="158">
        <f t="shared" si="8"/>
        <v>0</v>
      </c>
      <c r="Y43" s="158" t="str">
        <f t="shared" si="9"/>
        <v>tad</v>
      </c>
      <c r="Z43" s="158" t="str">
        <f t="shared" si="10"/>
        <v>tad</v>
      </c>
      <c r="AA43" s="159">
        <f t="shared" si="11"/>
        <v>0</v>
      </c>
      <c r="AC43" s="3"/>
      <c r="AG43" s="8"/>
    </row>
    <row r="44" spans="1:42" ht="15" customHeight="1" x14ac:dyDescent="0.2">
      <c r="A44" s="93">
        <v>27</v>
      </c>
      <c r="B44" s="227">
        <v>1.23</v>
      </c>
      <c r="C44" s="228">
        <v>0.96</v>
      </c>
      <c r="D44" s="228">
        <v>0.94</v>
      </c>
      <c r="E44" s="228">
        <v>1.45</v>
      </c>
      <c r="F44" s="228">
        <v>1.66</v>
      </c>
      <c r="G44" s="228">
        <v>1.49</v>
      </c>
      <c r="H44" s="228">
        <v>0.6</v>
      </c>
      <c r="I44" s="228">
        <v>0.5</v>
      </c>
      <c r="J44" s="228">
        <v>0.8</v>
      </c>
      <c r="K44" s="228" t="s">
        <v>105</v>
      </c>
      <c r="L44" s="228" t="s">
        <v>105</v>
      </c>
      <c r="M44" s="229">
        <v>1.77</v>
      </c>
      <c r="O44" s="133">
        <v>28</v>
      </c>
      <c r="P44" s="157">
        <f t="shared" si="0"/>
        <v>0</v>
      </c>
      <c r="Q44" s="158">
        <f t="shared" si="1"/>
        <v>0</v>
      </c>
      <c r="R44" s="158">
        <f t="shared" si="2"/>
        <v>0</v>
      </c>
      <c r="S44" s="158">
        <f t="shared" si="3"/>
        <v>0</v>
      </c>
      <c r="T44" s="158">
        <f t="shared" si="4"/>
        <v>0</v>
      </c>
      <c r="U44" s="158">
        <f t="shared" si="5"/>
        <v>0</v>
      </c>
      <c r="V44" s="158">
        <f t="shared" si="6"/>
        <v>0</v>
      </c>
      <c r="W44" s="158">
        <f t="shared" si="7"/>
        <v>0</v>
      </c>
      <c r="X44" s="158">
        <f t="shared" si="8"/>
        <v>0</v>
      </c>
      <c r="Y44" s="158" t="str">
        <f t="shared" si="9"/>
        <v>tad</v>
      </c>
      <c r="Z44" s="158" t="str">
        <f t="shared" si="10"/>
        <v>tad</v>
      </c>
      <c r="AA44" s="159">
        <f t="shared" si="11"/>
        <v>0</v>
      </c>
      <c r="AC44" s="3"/>
      <c r="AG44" s="8"/>
    </row>
    <row r="45" spans="1:42" ht="15" customHeight="1" x14ac:dyDescent="0.2">
      <c r="A45" s="93">
        <v>28</v>
      </c>
      <c r="B45" s="227">
        <v>0.92</v>
      </c>
      <c r="C45" s="228">
        <v>1</v>
      </c>
      <c r="D45" s="228">
        <v>0.69</v>
      </c>
      <c r="E45" s="228">
        <v>2.0099999999999998</v>
      </c>
      <c r="F45" s="228">
        <v>1.61</v>
      </c>
      <c r="G45" s="228">
        <v>1.48</v>
      </c>
      <c r="H45" s="228">
        <v>0.57999999999999996</v>
      </c>
      <c r="I45" s="228">
        <v>0.5</v>
      </c>
      <c r="J45" s="228">
        <v>0.8</v>
      </c>
      <c r="K45" s="228" t="s">
        <v>105</v>
      </c>
      <c r="L45" s="228" t="s">
        <v>105</v>
      </c>
      <c r="M45" s="229">
        <v>1.85</v>
      </c>
      <c r="O45" s="133">
        <v>29</v>
      </c>
      <c r="P45" s="157">
        <f>IF(B46="tad","tad",IF(B46&lt;$F$11,$H$11*(B46-$J$11)^$L$11,$H$12*(B46-$J$12)^$L$12))</f>
        <v>0</v>
      </c>
      <c r="Q45" s="163"/>
      <c r="R45" s="158">
        <f t="shared" ref="R45:AA46" si="12">IF(D46="tad","tad",IF(D46&lt;$F$11,$H$11*(D46-$J$11)^$L$11,$H$12*(D46-$J$12)^$L$12))</f>
        <v>0</v>
      </c>
      <c r="S45" s="158">
        <f t="shared" si="12"/>
        <v>0</v>
      </c>
      <c r="T45" s="158">
        <f t="shared" si="12"/>
        <v>0</v>
      </c>
      <c r="U45" s="158">
        <f t="shared" si="12"/>
        <v>0</v>
      </c>
      <c r="V45" s="158">
        <f t="shared" si="12"/>
        <v>0</v>
      </c>
      <c r="W45" s="158">
        <f t="shared" si="12"/>
        <v>0</v>
      </c>
      <c r="X45" s="158">
        <f t="shared" si="12"/>
        <v>0</v>
      </c>
      <c r="Y45" s="158" t="str">
        <f t="shared" si="12"/>
        <v>tad</v>
      </c>
      <c r="Z45" s="158" t="str">
        <f t="shared" si="12"/>
        <v>tad</v>
      </c>
      <c r="AA45" s="159">
        <f t="shared" si="12"/>
        <v>0</v>
      </c>
      <c r="AC45" s="3"/>
      <c r="AG45" s="2"/>
    </row>
    <row r="46" spans="1:42" ht="15" customHeight="1" x14ac:dyDescent="0.2">
      <c r="A46" s="93">
        <v>29</v>
      </c>
      <c r="B46" s="227">
        <v>0.82</v>
      </c>
      <c r="C46" s="236"/>
      <c r="D46" s="228">
        <v>1.69</v>
      </c>
      <c r="E46" s="228">
        <v>2</v>
      </c>
      <c r="F46" s="228">
        <v>1.6</v>
      </c>
      <c r="G46" s="228">
        <v>1.21</v>
      </c>
      <c r="H46" s="228">
        <v>0.56000000000000005</v>
      </c>
      <c r="I46" s="228">
        <v>0.49</v>
      </c>
      <c r="J46" s="228">
        <v>0.79</v>
      </c>
      <c r="K46" s="228" t="s">
        <v>105</v>
      </c>
      <c r="L46" s="228" t="s">
        <v>105</v>
      </c>
      <c r="M46" s="229">
        <v>1.1399999999999999</v>
      </c>
      <c r="O46" s="133">
        <v>30</v>
      </c>
      <c r="P46" s="157">
        <f>IF(B47="tad","tad",IF(B47&lt;$F$11,$H$11*(B47-$J$11)^$L$11,$H$12*(B47-$J$12)^$L$12))</f>
        <v>0</v>
      </c>
      <c r="Q46" s="163"/>
      <c r="R46" s="158">
        <f t="shared" si="12"/>
        <v>0</v>
      </c>
      <c r="S46" s="158">
        <f t="shared" si="12"/>
        <v>0</v>
      </c>
      <c r="T46" s="158">
        <f t="shared" si="12"/>
        <v>0</v>
      </c>
      <c r="U46" s="158">
        <f t="shared" si="12"/>
        <v>0</v>
      </c>
      <c r="V46" s="158">
        <f t="shared" si="12"/>
        <v>0</v>
      </c>
      <c r="W46" s="158">
        <f t="shared" si="12"/>
        <v>0</v>
      </c>
      <c r="X46" s="158">
        <f t="shared" si="12"/>
        <v>0</v>
      </c>
      <c r="Y46" s="158" t="str">
        <f t="shared" si="12"/>
        <v>tad</v>
      </c>
      <c r="Z46" s="158" t="str">
        <f t="shared" si="12"/>
        <v>tad</v>
      </c>
      <c r="AA46" s="159">
        <f t="shared" si="12"/>
        <v>0</v>
      </c>
      <c r="AC46" s="35"/>
      <c r="AG46" s="2"/>
    </row>
    <row r="47" spans="1:42" ht="15" customHeight="1" x14ac:dyDescent="0.2">
      <c r="A47" s="93">
        <v>30</v>
      </c>
      <c r="B47" s="227">
        <v>0.76</v>
      </c>
      <c r="C47" s="236"/>
      <c r="D47" s="228">
        <v>1.23</v>
      </c>
      <c r="E47" s="228">
        <v>2</v>
      </c>
      <c r="F47" s="228">
        <v>1.58</v>
      </c>
      <c r="G47" s="228">
        <v>1.04</v>
      </c>
      <c r="H47" s="228">
        <v>0.54</v>
      </c>
      <c r="I47" s="228">
        <v>0.48</v>
      </c>
      <c r="J47" s="228">
        <v>0.79</v>
      </c>
      <c r="K47" s="228" t="s">
        <v>105</v>
      </c>
      <c r="L47" s="228" t="s">
        <v>105</v>
      </c>
      <c r="M47" s="229">
        <v>1.03</v>
      </c>
      <c r="O47" s="133">
        <v>31</v>
      </c>
      <c r="P47" s="157">
        <f>IF(B48="tad","tad",IF(B48&lt;$F$11,$H$11*(B48-$J$11)^$L$11,$H$12*(B48-$J$12)^$L$12))</f>
        <v>0</v>
      </c>
      <c r="Q47" s="163"/>
      <c r="R47" s="158">
        <f>IF(D48="tad","tad",IF(D48&lt;$F$11,$H$11*(D48-$J$11)^$L$11,$H$12*(D48-$J$12)^$L$12))</f>
        <v>0</v>
      </c>
      <c r="S47" s="163"/>
      <c r="T47" s="158">
        <f>IF(F48="tad","tad",IF(F48&lt;$F$11,$H$11*(F48-$J$11)^$L$11,$H$12*(F48-$J$12)^$L$12))</f>
        <v>0</v>
      </c>
      <c r="U47" s="163"/>
      <c r="V47" s="158">
        <f>IF(H48="tad","tad",IF(H48&lt;$F$11,$H$11*(H48-$J$11)^$L$11,$H$12*(H48-$J$12)^$L$12))</f>
        <v>0</v>
      </c>
      <c r="W47" s="158">
        <f>IF(I48="tad","tad",IF(I48&lt;$F$11,$H$11*(I48-$J$11)^$L$11,$H$12*(I48-$J$12)^$L$12))</f>
        <v>0</v>
      </c>
      <c r="X47" s="163"/>
      <c r="Y47" s="158" t="str">
        <f>IF(K48="tad","tad",IF(K48&lt;$F$11,$H$11*(K48-$J$11)^$L$11,$H$12*(K48-$J$12)^$L$12))</f>
        <v>tad</v>
      </c>
      <c r="Z47" s="163"/>
      <c r="AA47" s="159">
        <f>IF(M48="tad","tad",IF(M48&lt;$F$11,$H$11*(M48-$J$11)^$L$11,$H$12*(M48-$J$12)^$L$12))</f>
        <v>0</v>
      </c>
      <c r="AC47" s="3"/>
    </row>
    <row r="48" spans="1:42" ht="15" customHeight="1" x14ac:dyDescent="0.2">
      <c r="A48" s="92">
        <v>31</v>
      </c>
      <c r="B48" s="237">
        <v>1.53</v>
      </c>
      <c r="C48" s="238"/>
      <c r="D48" s="239">
        <v>1.56</v>
      </c>
      <c r="E48" s="238"/>
      <c r="F48" s="239">
        <v>1.59</v>
      </c>
      <c r="G48" s="238"/>
      <c r="H48" s="239">
        <v>0.52</v>
      </c>
      <c r="I48" s="239">
        <v>0.48</v>
      </c>
      <c r="J48" s="238"/>
      <c r="K48" s="239" t="s">
        <v>105</v>
      </c>
      <c r="L48" s="238"/>
      <c r="M48" s="240">
        <v>1.41</v>
      </c>
      <c r="O48" s="135"/>
      <c r="P48" s="111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7"/>
      <c r="AC48" s="3"/>
      <c r="AE48" s="1" t="s">
        <v>0</v>
      </c>
      <c r="AF48" s="1" t="s">
        <v>1</v>
      </c>
      <c r="AG48" s="1" t="s">
        <v>2</v>
      </c>
      <c r="AH48" s="1" t="s">
        <v>3</v>
      </c>
      <c r="AI48" s="1" t="s">
        <v>4</v>
      </c>
      <c r="AJ48" s="1" t="s">
        <v>5</v>
      </c>
      <c r="AK48" s="1" t="s">
        <v>6</v>
      </c>
      <c r="AL48" s="1" t="s">
        <v>7</v>
      </c>
      <c r="AM48" s="1" t="s">
        <v>8</v>
      </c>
      <c r="AN48" s="1" t="s">
        <v>9</v>
      </c>
      <c r="AO48" s="1" t="s">
        <v>10</v>
      </c>
      <c r="AP48" s="1" t="s">
        <v>11</v>
      </c>
    </row>
    <row r="49" spans="1:42" x14ac:dyDescent="0.2">
      <c r="A49" s="95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7"/>
      <c r="O49" s="136" t="s">
        <v>15</v>
      </c>
      <c r="P49" s="210" t="str">
        <f t="shared" ref="P49:AA49" si="13">IF(P53&gt;$AK$63,"tad",IF(P55&gt;$AK$63,"tad",MAX(P17:P47)))</f>
        <v>tad</v>
      </c>
      <c r="Q49" s="210">
        <f t="shared" si="13"/>
        <v>0</v>
      </c>
      <c r="R49" s="210" t="str">
        <f t="shared" si="13"/>
        <v>tad</v>
      </c>
      <c r="S49" s="210">
        <f t="shared" si="13"/>
        <v>0</v>
      </c>
      <c r="T49" s="210">
        <f t="shared" si="13"/>
        <v>0</v>
      </c>
      <c r="U49" s="210">
        <f t="shared" si="13"/>
        <v>0</v>
      </c>
      <c r="V49" s="210">
        <f t="shared" si="13"/>
        <v>0</v>
      </c>
      <c r="W49" s="210">
        <f t="shared" si="13"/>
        <v>0</v>
      </c>
      <c r="X49" s="210">
        <f t="shared" si="13"/>
        <v>0</v>
      </c>
      <c r="Y49" s="210">
        <f t="shared" si="13"/>
        <v>0</v>
      </c>
      <c r="Z49" s="210" t="str">
        <f t="shared" si="13"/>
        <v>tad</v>
      </c>
      <c r="AA49" s="216">
        <f t="shared" si="13"/>
        <v>0</v>
      </c>
      <c r="AC49" s="9">
        <f>MAX(P17:AA47)</f>
        <v>0</v>
      </c>
      <c r="AE49">
        <v>31</v>
      </c>
      <c r="AF49">
        <v>28</v>
      </c>
      <c r="AG49">
        <v>31</v>
      </c>
      <c r="AH49">
        <v>30</v>
      </c>
      <c r="AI49">
        <v>31</v>
      </c>
      <c r="AJ49">
        <v>30</v>
      </c>
      <c r="AK49">
        <v>31</v>
      </c>
      <c r="AL49">
        <v>31</v>
      </c>
      <c r="AM49">
        <v>30</v>
      </c>
      <c r="AN49">
        <v>31</v>
      </c>
      <c r="AO49">
        <v>30</v>
      </c>
      <c r="AP49">
        <v>31</v>
      </c>
    </row>
    <row r="50" spans="1:42" x14ac:dyDescent="0.2">
      <c r="O50" s="135" t="s">
        <v>36</v>
      </c>
      <c r="P50" s="211" t="str">
        <f t="shared" ref="P50:AA50" si="14">IF(P53&gt;$AK$63,"tad",IF(P55&gt;$AK$63,"tad",AVERAGE(P17:P47)))</f>
        <v>tad</v>
      </c>
      <c r="Q50" s="211">
        <f t="shared" si="14"/>
        <v>0</v>
      </c>
      <c r="R50" s="211" t="str">
        <f t="shared" si="14"/>
        <v>tad</v>
      </c>
      <c r="S50" s="211">
        <f t="shared" si="14"/>
        <v>0</v>
      </c>
      <c r="T50" s="211">
        <f t="shared" si="14"/>
        <v>0</v>
      </c>
      <c r="U50" s="211">
        <f t="shared" si="14"/>
        <v>0</v>
      </c>
      <c r="V50" s="211">
        <f t="shared" si="14"/>
        <v>0</v>
      </c>
      <c r="W50" s="211">
        <f t="shared" si="14"/>
        <v>0</v>
      </c>
      <c r="X50" s="211">
        <f t="shared" si="14"/>
        <v>0</v>
      </c>
      <c r="Y50" s="211">
        <f t="shared" si="14"/>
        <v>0</v>
      </c>
      <c r="Z50" s="211" t="str">
        <f t="shared" si="14"/>
        <v>tad</v>
      </c>
      <c r="AA50" s="217">
        <f t="shared" si="14"/>
        <v>0</v>
      </c>
      <c r="AC50" s="3"/>
      <c r="AD50" s="23" t="s">
        <v>32</v>
      </c>
      <c r="AE50">
        <v>15</v>
      </c>
      <c r="AF50">
        <v>15</v>
      </c>
      <c r="AG50">
        <v>15</v>
      </c>
      <c r="AH50">
        <v>15</v>
      </c>
      <c r="AI50">
        <v>15</v>
      </c>
      <c r="AJ50">
        <v>15</v>
      </c>
      <c r="AK50">
        <v>15</v>
      </c>
      <c r="AL50">
        <v>15</v>
      </c>
      <c r="AM50">
        <v>15</v>
      </c>
      <c r="AN50">
        <v>15</v>
      </c>
      <c r="AO50">
        <v>15</v>
      </c>
      <c r="AP50">
        <v>15</v>
      </c>
    </row>
    <row r="51" spans="1:42" x14ac:dyDescent="0.2">
      <c r="O51" s="137" t="s">
        <v>14</v>
      </c>
      <c r="P51" s="212" t="str">
        <f t="shared" ref="P51:AA51" si="15">IF(P53&gt;$AK$63,"tad",IF(P55&gt;$AK$63,"tad",MIN(P17:P47)))</f>
        <v>tad</v>
      </c>
      <c r="Q51" s="212">
        <f t="shared" si="15"/>
        <v>0</v>
      </c>
      <c r="R51" s="212" t="str">
        <f t="shared" si="15"/>
        <v>tad</v>
      </c>
      <c r="S51" s="212">
        <f t="shared" si="15"/>
        <v>0</v>
      </c>
      <c r="T51" s="212">
        <f t="shared" si="15"/>
        <v>0</v>
      </c>
      <c r="U51" s="212">
        <f t="shared" si="15"/>
        <v>0</v>
      </c>
      <c r="V51" s="212">
        <f t="shared" si="15"/>
        <v>0</v>
      </c>
      <c r="W51" s="212">
        <f t="shared" si="15"/>
        <v>0</v>
      </c>
      <c r="X51" s="212">
        <f t="shared" si="15"/>
        <v>0</v>
      </c>
      <c r="Y51" s="212">
        <f t="shared" si="15"/>
        <v>0</v>
      </c>
      <c r="Z51" s="212" t="str">
        <f t="shared" si="15"/>
        <v>tad</v>
      </c>
      <c r="AA51" s="218">
        <f t="shared" si="15"/>
        <v>0</v>
      </c>
      <c r="AC51" s="3"/>
      <c r="AD51" s="2" t="s">
        <v>16</v>
      </c>
      <c r="AE51" s="2">
        <f t="shared" ref="AE51:AP51" si="16">COUNT(P17:P31)</f>
        <v>8</v>
      </c>
      <c r="AF51" s="2">
        <f t="shared" si="16"/>
        <v>15</v>
      </c>
      <c r="AG51" s="2">
        <f t="shared" si="16"/>
        <v>15</v>
      </c>
      <c r="AH51" s="2">
        <f t="shared" si="16"/>
        <v>15</v>
      </c>
      <c r="AI51" s="2">
        <f t="shared" si="16"/>
        <v>15</v>
      </c>
      <c r="AJ51" s="2">
        <f t="shared" si="16"/>
        <v>15</v>
      </c>
      <c r="AK51" s="2">
        <f t="shared" si="16"/>
        <v>15</v>
      </c>
      <c r="AL51" s="2">
        <f t="shared" si="16"/>
        <v>15</v>
      </c>
      <c r="AM51" s="2">
        <f t="shared" si="16"/>
        <v>15</v>
      </c>
      <c r="AN51" s="2">
        <f t="shared" si="16"/>
        <v>15</v>
      </c>
      <c r="AO51" s="2">
        <f t="shared" si="16"/>
        <v>0</v>
      </c>
      <c r="AP51" s="2">
        <f t="shared" si="16"/>
        <v>15</v>
      </c>
    </row>
    <row r="52" spans="1:42" x14ac:dyDescent="0.2">
      <c r="O52" s="135" t="s">
        <v>35</v>
      </c>
      <c r="P52" s="213" t="str">
        <f t="shared" ref="P52:AA52" si="17">IF(P53&gt;$AK$63,"tad",AVERAGE(P17:P31))</f>
        <v>tad</v>
      </c>
      <c r="Q52" s="213">
        <f t="shared" si="17"/>
        <v>0</v>
      </c>
      <c r="R52" s="213">
        <f t="shared" si="17"/>
        <v>0</v>
      </c>
      <c r="S52" s="213">
        <f t="shared" si="17"/>
        <v>0</v>
      </c>
      <c r="T52" s="213">
        <f t="shared" si="17"/>
        <v>0</v>
      </c>
      <c r="U52" s="213">
        <f t="shared" si="17"/>
        <v>0</v>
      </c>
      <c r="V52" s="213">
        <f t="shared" si="17"/>
        <v>0</v>
      </c>
      <c r="W52" s="213">
        <f t="shared" si="17"/>
        <v>0</v>
      </c>
      <c r="X52" s="213">
        <f t="shared" si="17"/>
        <v>0</v>
      </c>
      <c r="Y52" s="213">
        <f t="shared" si="17"/>
        <v>0</v>
      </c>
      <c r="Z52" s="213" t="str">
        <f t="shared" si="17"/>
        <v>tad</v>
      </c>
      <c r="AA52" s="219">
        <f t="shared" si="17"/>
        <v>0</v>
      </c>
      <c r="AC52" s="209">
        <f>COUNT(P52:AA52)</f>
        <v>10</v>
      </c>
      <c r="AD52" t="s">
        <v>17</v>
      </c>
      <c r="AE52">
        <f t="shared" ref="AE52:AP52" si="18">AE50-AE51</f>
        <v>7</v>
      </c>
      <c r="AF52">
        <f t="shared" si="18"/>
        <v>0</v>
      </c>
      <c r="AG52">
        <f t="shared" si="18"/>
        <v>0</v>
      </c>
      <c r="AH52">
        <f t="shared" si="18"/>
        <v>0</v>
      </c>
      <c r="AI52">
        <f t="shared" si="18"/>
        <v>0</v>
      </c>
      <c r="AJ52">
        <f t="shared" si="18"/>
        <v>0</v>
      </c>
      <c r="AK52">
        <f t="shared" si="18"/>
        <v>0</v>
      </c>
      <c r="AL52">
        <f t="shared" si="18"/>
        <v>0</v>
      </c>
      <c r="AM52">
        <f t="shared" si="18"/>
        <v>0</v>
      </c>
      <c r="AN52">
        <f t="shared" si="18"/>
        <v>0</v>
      </c>
      <c r="AO52">
        <f t="shared" si="18"/>
        <v>15</v>
      </c>
      <c r="AP52">
        <f t="shared" si="18"/>
        <v>0</v>
      </c>
    </row>
    <row r="53" spans="1:42" x14ac:dyDescent="0.2">
      <c r="O53" s="137" t="s">
        <v>29</v>
      </c>
      <c r="P53" s="214">
        <f t="shared" ref="P53:AA53" si="19">IF(AE52&gt;0,AE52,0)</f>
        <v>7</v>
      </c>
      <c r="Q53" s="214">
        <f t="shared" si="19"/>
        <v>0</v>
      </c>
      <c r="R53" s="214">
        <f t="shared" si="19"/>
        <v>0</v>
      </c>
      <c r="S53" s="214">
        <f t="shared" si="19"/>
        <v>0</v>
      </c>
      <c r="T53" s="214">
        <f t="shared" si="19"/>
        <v>0</v>
      </c>
      <c r="U53" s="214">
        <f t="shared" si="19"/>
        <v>0</v>
      </c>
      <c r="V53" s="214">
        <f t="shared" si="19"/>
        <v>0</v>
      </c>
      <c r="W53" s="214">
        <f t="shared" si="19"/>
        <v>0</v>
      </c>
      <c r="X53" s="214">
        <f t="shared" si="19"/>
        <v>0</v>
      </c>
      <c r="Y53" s="214">
        <f t="shared" si="19"/>
        <v>0</v>
      </c>
      <c r="Z53" s="214">
        <f t="shared" si="19"/>
        <v>15</v>
      </c>
      <c r="AA53" s="220">
        <f t="shared" si="19"/>
        <v>0</v>
      </c>
      <c r="AC53" s="209"/>
      <c r="AD53" s="23" t="s">
        <v>33</v>
      </c>
      <c r="AE53">
        <v>16</v>
      </c>
      <c r="AF53">
        <v>13</v>
      </c>
      <c r="AG53">
        <v>16</v>
      </c>
      <c r="AH53">
        <v>15</v>
      </c>
      <c r="AI53">
        <v>16</v>
      </c>
      <c r="AJ53">
        <v>15</v>
      </c>
      <c r="AK53">
        <v>16</v>
      </c>
      <c r="AL53">
        <v>16</v>
      </c>
      <c r="AM53">
        <v>15</v>
      </c>
      <c r="AN53">
        <v>16</v>
      </c>
      <c r="AO53">
        <v>15</v>
      </c>
      <c r="AP53">
        <v>16</v>
      </c>
    </row>
    <row r="54" spans="1:42" x14ac:dyDescent="0.2">
      <c r="O54" s="135" t="s">
        <v>38</v>
      </c>
      <c r="P54" s="213">
        <f t="shared" ref="P54:AA54" si="20">IF(P55&gt;$AK$63,"tad",AVERAGE(P32:P47))</f>
        <v>0</v>
      </c>
      <c r="Q54" s="213">
        <f t="shared" si="20"/>
        <v>0</v>
      </c>
      <c r="R54" s="213" t="str">
        <f t="shared" si="20"/>
        <v>tad</v>
      </c>
      <c r="S54" s="213">
        <f t="shared" si="20"/>
        <v>0</v>
      </c>
      <c r="T54" s="213">
        <f t="shared" si="20"/>
        <v>0</v>
      </c>
      <c r="U54" s="213">
        <f t="shared" si="20"/>
        <v>0</v>
      </c>
      <c r="V54" s="213">
        <f t="shared" si="20"/>
        <v>0</v>
      </c>
      <c r="W54" s="213">
        <f t="shared" si="20"/>
        <v>0</v>
      </c>
      <c r="X54" s="213">
        <f t="shared" si="20"/>
        <v>0</v>
      </c>
      <c r="Y54" s="213">
        <f t="shared" si="20"/>
        <v>0</v>
      </c>
      <c r="Z54" s="213" t="str">
        <f t="shared" si="20"/>
        <v>tad</v>
      </c>
      <c r="AA54" s="219">
        <f t="shared" si="20"/>
        <v>0</v>
      </c>
      <c r="AC54" s="209">
        <f>COUNT(P54:AA54)</f>
        <v>10</v>
      </c>
      <c r="AD54" s="2" t="s">
        <v>16</v>
      </c>
      <c r="AE54" s="2">
        <f t="shared" ref="AE54:AP54" si="21">COUNT(P32:P47)</f>
        <v>16</v>
      </c>
      <c r="AF54" s="2">
        <f t="shared" si="21"/>
        <v>13</v>
      </c>
      <c r="AG54" s="2">
        <f t="shared" si="21"/>
        <v>9</v>
      </c>
      <c r="AH54" s="2">
        <f t="shared" si="21"/>
        <v>15</v>
      </c>
      <c r="AI54" s="2">
        <f t="shared" si="21"/>
        <v>16</v>
      </c>
      <c r="AJ54" s="2">
        <f t="shared" si="21"/>
        <v>15</v>
      </c>
      <c r="AK54" s="2">
        <f t="shared" si="21"/>
        <v>16</v>
      </c>
      <c r="AL54" s="2">
        <f t="shared" si="21"/>
        <v>16</v>
      </c>
      <c r="AM54" s="2">
        <f t="shared" si="21"/>
        <v>15</v>
      </c>
      <c r="AN54" s="2">
        <f t="shared" si="21"/>
        <v>11</v>
      </c>
      <c r="AO54" s="2">
        <f t="shared" si="21"/>
        <v>0</v>
      </c>
      <c r="AP54" s="2">
        <f t="shared" si="21"/>
        <v>16</v>
      </c>
    </row>
    <row r="55" spans="1:42" x14ac:dyDescent="0.2">
      <c r="O55" s="138" t="s">
        <v>29</v>
      </c>
      <c r="P55" s="215">
        <f t="shared" ref="P55:AA55" si="22">IF(AE55&gt;0,AE55,0)</f>
        <v>0</v>
      </c>
      <c r="Q55" s="215">
        <f t="shared" si="22"/>
        <v>0</v>
      </c>
      <c r="R55" s="215">
        <f t="shared" si="22"/>
        <v>7</v>
      </c>
      <c r="S55" s="215">
        <f t="shared" si="22"/>
        <v>0</v>
      </c>
      <c r="T55" s="215">
        <f t="shared" si="22"/>
        <v>0</v>
      </c>
      <c r="U55" s="215">
        <f t="shared" si="22"/>
        <v>0</v>
      </c>
      <c r="V55" s="215">
        <f t="shared" si="22"/>
        <v>0</v>
      </c>
      <c r="W55" s="215">
        <f t="shared" si="22"/>
        <v>0</v>
      </c>
      <c r="X55" s="215">
        <f t="shared" si="22"/>
        <v>0</v>
      </c>
      <c r="Y55" s="215">
        <f t="shared" si="22"/>
        <v>5</v>
      </c>
      <c r="Z55" s="215">
        <f t="shared" si="22"/>
        <v>15</v>
      </c>
      <c r="AA55" s="221">
        <f t="shared" si="22"/>
        <v>0</v>
      </c>
      <c r="AC55" s="3"/>
      <c r="AD55" t="s">
        <v>17</v>
      </c>
      <c r="AE55">
        <f t="shared" ref="AE55:AP55" si="23">AE53-AE54</f>
        <v>0</v>
      </c>
      <c r="AF55">
        <f t="shared" si="23"/>
        <v>0</v>
      </c>
      <c r="AG55">
        <f t="shared" si="23"/>
        <v>7</v>
      </c>
      <c r="AH55">
        <f t="shared" si="23"/>
        <v>0</v>
      </c>
      <c r="AI55">
        <f t="shared" si="23"/>
        <v>0</v>
      </c>
      <c r="AJ55">
        <f t="shared" si="23"/>
        <v>0</v>
      </c>
      <c r="AK55">
        <f t="shared" si="23"/>
        <v>0</v>
      </c>
      <c r="AL55">
        <f t="shared" si="23"/>
        <v>0</v>
      </c>
      <c r="AM55">
        <f t="shared" si="23"/>
        <v>0</v>
      </c>
      <c r="AN55">
        <f t="shared" si="23"/>
        <v>5</v>
      </c>
      <c r="AO55">
        <f t="shared" si="23"/>
        <v>15</v>
      </c>
      <c r="AP55">
        <f t="shared" si="23"/>
        <v>0</v>
      </c>
    </row>
    <row r="56" spans="1:42" x14ac:dyDescent="0.2"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C56" s="3"/>
    </row>
    <row r="57" spans="1:42" ht="15.75" x14ac:dyDescent="0.25"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C57" s="3"/>
      <c r="AE57" s="19" t="s">
        <v>18</v>
      </c>
      <c r="AF57" s="79"/>
      <c r="AG57" s="80" t="str">
        <f>IF((AC52+AC54)&lt;24,"tad",AVERAGE(P50:AA50))</f>
        <v>tad</v>
      </c>
      <c r="AH57" s="11" t="s">
        <v>94</v>
      </c>
      <c r="AI57" s="5"/>
    </row>
    <row r="58" spans="1:42" x14ac:dyDescent="0.2"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C58" s="3"/>
      <c r="AE58" s="17"/>
      <c r="AF58" s="2"/>
      <c r="AG58" s="33" t="str">
        <f>IF(AG57="tad","tad",+AG57*365*24*3.6/$E$9)</f>
        <v>tad</v>
      </c>
      <c r="AH58" s="10" t="s">
        <v>82</v>
      </c>
    </row>
    <row r="59" spans="1:42" ht="14.25" x14ac:dyDescent="0.2"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C59" s="3"/>
      <c r="AE59" s="17" t="s">
        <v>12</v>
      </c>
      <c r="AF59" s="2"/>
      <c r="AG59" s="78" t="str">
        <f>IF((AC52+AC54)&lt;24,"tad",MAX(P49:AA49))</f>
        <v>tad</v>
      </c>
      <c r="AH59" s="10" t="s">
        <v>94</v>
      </c>
    </row>
    <row r="60" spans="1:42" ht="14.25" x14ac:dyDescent="0.2"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C60" s="3"/>
      <c r="AE60" s="17" t="s">
        <v>14</v>
      </c>
      <c r="AF60" s="2"/>
      <c r="AG60" s="78" t="str">
        <f>IF((AC52+AC54)&lt;24,"tad",MIN(P51:AA51))</f>
        <v>tad</v>
      </c>
      <c r="AH60" s="10" t="s">
        <v>94</v>
      </c>
    </row>
    <row r="61" spans="1:42" x14ac:dyDescent="0.2"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C61" s="3"/>
      <c r="AE61" s="20" t="s">
        <v>13</v>
      </c>
      <c r="AF61" s="12"/>
      <c r="AG61" s="34">
        <f>SUM(P55:AA55)+SUM(P53:AA53)</f>
        <v>49</v>
      </c>
      <c r="AH61" s="16" t="s">
        <v>86</v>
      </c>
    </row>
    <row r="62" spans="1:42" x14ac:dyDescent="0.2"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C62" s="3"/>
    </row>
    <row r="63" spans="1:42" x14ac:dyDescent="0.2"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C63" s="3"/>
      <c r="AE63" t="s">
        <v>19</v>
      </c>
      <c r="AK63">
        <f>+Z2</f>
        <v>5</v>
      </c>
      <c r="AL63" t="s">
        <v>34</v>
      </c>
    </row>
    <row r="64" spans="1:42" x14ac:dyDescent="0.2"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C64" s="3"/>
    </row>
    <row r="65" spans="15:32" x14ac:dyDescent="0.2"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C65" s="3"/>
    </row>
    <row r="66" spans="15:32" x14ac:dyDescent="0.2"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C66" s="3"/>
      <c r="AD66" s="4">
        <f>DATE(P13,1,1)</f>
        <v>37257</v>
      </c>
      <c r="AE66" t="str">
        <f t="shared" ref="AE66:AE96" si="24">IF(P17="tad","tad",P17)</f>
        <v>tad</v>
      </c>
      <c r="AF66">
        <f t="shared" ref="AF66:AF129" si="25">IF(COUNT(AD66:AE66)=2,0,-AC$49/500)</f>
        <v>0</v>
      </c>
    </row>
    <row r="67" spans="15:32" x14ac:dyDescent="0.2"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C67" s="3"/>
      <c r="AD67" s="4">
        <f t="shared" ref="AD67:AD130" si="26">AD66+1</f>
        <v>37258</v>
      </c>
      <c r="AE67" t="str">
        <f t="shared" si="24"/>
        <v>tad</v>
      </c>
      <c r="AF67">
        <f t="shared" si="25"/>
        <v>0</v>
      </c>
    </row>
    <row r="68" spans="15:32" x14ac:dyDescent="0.2"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C68" s="3"/>
      <c r="AD68" s="4">
        <f t="shared" si="26"/>
        <v>37259</v>
      </c>
      <c r="AE68" t="str">
        <f t="shared" si="24"/>
        <v>tad</v>
      </c>
      <c r="AF68">
        <f t="shared" si="25"/>
        <v>0</v>
      </c>
    </row>
    <row r="69" spans="15:32" x14ac:dyDescent="0.2">
      <c r="O69" s="43" t="s">
        <v>27</v>
      </c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C69" s="3"/>
      <c r="AD69" s="4">
        <f t="shared" si="26"/>
        <v>37260</v>
      </c>
      <c r="AE69" t="str">
        <f t="shared" si="24"/>
        <v>tad</v>
      </c>
      <c r="AF69">
        <f t="shared" si="25"/>
        <v>0</v>
      </c>
    </row>
    <row r="70" spans="15:32" x14ac:dyDescent="0.2">
      <c r="O70" s="43"/>
      <c r="P70" s="43" t="s">
        <v>37</v>
      </c>
      <c r="Q70" s="43"/>
      <c r="R70" s="43"/>
      <c r="S70" s="43"/>
      <c r="T70" s="43"/>
      <c r="U70" s="43"/>
      <c r="V70" s="43"/>
      <c r="W70" s="43"/>
      <c r="X70" s="43"/>
      <c r="Y70" s="44" t="str">
        <f>+Z2&amp;"  hari"</f>
        <v>5  hari</v>
      </c>
      <c r="AA70" s="43"/>
      <c r="AC70" s="3"/>
      <c r="AD70" s="4">
        <f t="shared" si="26"/>
        <v>37261</v>
      </c>
      <c r="AE70" t="str">
        <f t="shared" si="24"/>
        <v>tad</v>
      </c>
      <c r="AF70">
        <f t="shared" si="25"/>
        <v>0</v>
      </c>
    </row>
    <row r="71" spans="15:32" x14ac:dyDescent="0.2">
      <c r="O71" s="43"/>
      <c r="P71" s="43" t="s">
        <v>30</v>
      </c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C71" s="3"/>
      <c r="AD71" s="4">
        <f t="shared" si="26"/>
        <v>37262</v>
      </c>
      <c r="AE71" t="str">
        <f t="shared" si="24"/>
        <v>tad</v>
      </c>
      <c r="AF71">
        <f t="shared" si="25"/>
        <v>0</v>
      </c>
    </row>
    <row r="72" spans="15:32" x14ac:dyDescent="0.2"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C72" s="3"/>
      <c r="AD72" s="4">
        <f t="shared" si="26"/>
        <v>37263</v>
      </c>
      <c r="AE72" t="str">
        <f t="shared" si="24"/>
        <v>tad</v>
      </c>
      <c r="AF72">
        <f t="shared" si="25"/>
        <v>0</v>
      </c>
    </row>
    <row r="73" spans="15:32" x14ac:dyDescent="0.2"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C73" s="3"/>
      <c r="AD73" s="4">
        <f t="shared" si="26"/>
        <v>37264</v>
      </c>
      <c r="AE73">
        <f t="shared" si="24"/>
        <v>0</v>
      </c>
      <c r="AF73">
        <f t="shared" si="25"/>
        <v>0</v>
      </c>
    </row>
    <row r="74" spans="15:32" x14ac:dyDescent="0.2"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C74" s="3"/>
      <c r="AD74" s="4">
        <f t="shared" si="26"/>
        <v>37265</v>
      </c>
      <c r="AE74">
        <f t="shared" si="24"/>
        <v>0</v>
      </c>
      <c r="AF74">
        <f t="shared" si="25"/>
        <v>0</v>
      </c>
    </row>
    <row r="75" spans="15:32" x14ac:dyDescent="0.2"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C75" s="3"/>
      <c r="AD75" s="4">
        <f t="shared" si="26"/>
        <v>37266</v>
      </c>
      <c r="AE75">
        <f t="shared" si="24"/>
        <v>0</v>
      </c>
      <c r="AF75">
        <f t="shared" si="25"/>
        <v>0</v>
      </c>
    </row>
    <row r="76" spans="15:32" x14ac:dyDescent="0.2"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C76" s="3"/>
      <c r="AD76" s="4">
        <f t="shared" si="26"/>
        <v>37267</v>
      </c>
      <c r="AE76">
        <f t="shared" si="24"/>
        <v>0</v>
      </c>
      <c r="AF76">
        <f t="shared" si="25"/>
        <v>0</v>
      </c>
    </row>
    <row r="77" spans="15:32" x14ac:dyDescent="0.2"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C77" s="3"/>
      <c r="AD77" s="4">
        <f t="shared" si="26"/>
        <v>37268</v>
      </c>
      <c r="AE77">
        <f t="shared" si="24"/>
        <v>0</v>
      </c>
      <c r="AF77">
        <f t="shared" si="25"/>
        <v>0</v>
      </c>
    </row>
    <row r="78" spans="15:32" x14ac:dyDescent="0.2"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C78" s="3"/>
      <c r="AD78" s="4">
        <f t="shared" si="26"/>
        <v>37269</v>
      </c>
      <c r="AE78">
        <f t="shared" si="24"/>
        <v>0</v>
      </c>
      <c r="AF78">
        <f t="shared" si="25"/>
        <v>0</v>
      </c>
    </row>
    <row r="79" spans="15:32" x14ac:dyDescent="0.2"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C79" s="3"/>
      <c r="AD79" s="4">
        <f t="shared" si="26"/>
        <v>37270</v>
      </c>
      <c r="AE79">
        <f t="shared" si="24"/>
        <v>0</v>
      </c>
      <c r="AF79">
        <f t="shared" si="25"/>
        <v>0</v>
      </c>
    </row>
    <row r="80" spans="15:32" x14ac:dyDescent="0.2"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C80" s="3"/>
      <c r="AD80" s="4">
        <f t="shared" si="26"/>
        <v>37271</v>
      </c>
      <c r="AE80">
        <f t="shared" si="24"/>
        <v>0</v>
      </c>
      <c r="AF80">
        <f t="shared" si="25"/>
        <v>0</v>
      </c>
    </row>
    <row r="81" spans="29:32" x14ac:dyDescent="0.2">
      <c r="AC81" s="3"/>
      <c r="AD81" s="4">
        <f t="shared" si="26"/>
        <v>37272</v>
      </c>
      <c r="AE81">
        <f t="shared" si="24"/>
        <v>0</v>
      </c>
      <c r="AF81">
        <f t="shared" si="25"/>
        <v>0</v>
      </c>
    </row>
    <row r="82" spans="29:32" x14ac:dyDescent="0.2">
      <c r="AC82" s="3"/>
      <c r="AD82" s="4">
        <f t="shared" si="26"/>
        <v>37273</v>
      </c>
      <c r="AE82">
        <f t="shared" si="24"/>
        <v>0</v>
      </c>
      <c r="AF82">
        <f t="shared" si="25"/>
        <v>0</v>
      </c>
    </row>
    <row r="83" spans="29:32" x14ac:dyDescent="0.2">
      <c r="AC83" s="3"/>
      <c r="AD83" s="4">
        <f t="shared" si="26"/>
        <v>37274</v>
      </c>
      <c r="AE83">
        <f t="shared" si="24"/>
        <v>0</v>
      </c>
      <c r="AF83">
        <f t="shared" si="25"/>
        <v>0</v>
      </c>
    </row>
    <row r="84" spans="29:32" x14ac:dyDescent="0.2">
      <c r="AC84" s="3"/>
      <c r="AD84" s="4">
        <f t="shared" si="26"/>
        <v>37275</v>
      </c>
      <c r="AE84">
        <f t="shared" si="24"/>
        <v>0</v>
      </c>
      <c r="AF84">
        <f t="shared" si="25"/>
        <v>0</v>
      </c>
    </row>
    <row r="85" spans="29:32" x14ac:dyDescent="0.2">
      <c r="AC85" s="3"/>
      <c r="AD85" s="4">
        <f t="shared" si="26"/>
        <v>37276</v>
      </c>
      <c r="AE85">
        <f t="shared" si="24"/>
        <v>0</v>
      </c>
      <c r="AF85">
        <f t="shared" si="25"/>
        <v>0</v>
      </c>
    </row>
    <row r="86" spans="29:32" x14ac:dyDescent="0.2">
      <c r="AC86" s="3"/>
      <c r="AD86" s="4">
        <f t="shared" si="26"/>
        <v>37277</v>
      </c>
      <c r="AE86">
        <f t="shared" si="24"/>
        <v>0</v>
      </c>
      <c r="AF86">
        <f t="shared" si="25"/>
        <v>0</v>
      </c>
    </row>
    <row r="87" spans="29:32" x14ac:dyDescent="0.2">
      <c r="AC87" s="3"/>
      <c r="AD87" s="4">
        <f t="shared" si="26"/>
        <v>37278</v>
      </c>
      <c r="AE87">
        <f t="shared" si="24"/>
        <v>0</v>
      </c>
      <c r="AF87">
        <f t="shared" si="25"/>
        <v>0</v>
      </c>
    </row>
    <row r="88" spans="29:32" x14ac:dyDescent="0.2">
      <c r="AC88" s="3"/>
      <c r="AD88" s="4">
        <f t="shared" si="26"/>
        <v>37279</v>
      </c>
      <c r="AE88">
        <f t="shared" si="24"/>
        <v>0</v>
      </c>
      <c r="AF88">
        <f t="shared" si="25"/>
        <v>0</v>
      </c>
    </row>
    <row r="89" spans="29:32" x14ac:dyDescent="0.2">
      <c r="AC89" s="3"/>
      <c r="AD89" s="4">
        <f t="shared" si="26"/>
        <v>37280</v>
      </c>
      <c r="AE89">
        <f t="shared" si="24"/>
        <v>0</v>
      </c>
      <c r="AF89">
        <f t="shared" si="25"/>
        <v>0</v>
      </c>
    </row>
    <row r="90" spans="29:32" x14ac:dyDescent="0.2">
      <c r="AC90" s="3"/>
      <c r="AD90" s="4">
        <f t="shared" si="26"/>
        <v>37281</v>
      </c>
      <c r="AE90">
        <f t="shared" si="24"/>
        <v>0</v>
      </c>
      <c r="AF90">
        <f t="shared" si="25"/>
        <v>0</v>
      </c>
    </row>
    <row r="91" spans="29:32" x14ac:dyDescent="0.2">
      <c r="AC91" s="3"/>
      <c r="AD91" s="4">
        <f t="shared" si="26"/>
        <v>37282</v>
      </c>
      <c r="AE91">
        <f t="shared" si="24"/>
        <v>0</v>
      </c>
      <c r="AF91">
        <f t="shared" si="25"/>
        <v>0</v>
      </c>
    </row>
    <row r="92" spans="29:32" x14ac:dyDescent="0.2">
      <c r="AC92" s="3"/>
      <c r="AD92" s="4">
        <f t="shared" si="26"/>
        <v>37283</v>
      </c>
      <c r="AE92">
        <f t="shared" si="24"/>
        <v>0</v>
      </c>
      <c r="AF92">
        <f t="shared" si="25"/>
        <v>0</v>
      </c>
    </row>
    <row r="93" spans="29:32" x14ac:dyDescent="0.2">
      <c r="AC93" s="3"/>
      <c r="AD93" s="4">
        <f t="shared" si="26"/>
        <v>37284</v>
      </c>
      <c r="AE93">
        <f t="shared" si="24"/>
        <v>0</v>
      </c>
      <c r="AF93">
        <f t="shared" si="25"/>
        <v>0</v>
      </c>
    </row>
    <row r="94" spans="29:32" x14ac:dyDescent="0.2">
      <c r="AC94" s="3"/>
      <c r="AD94" s="4">
        <f t="shared" si="26"/>
        <v>37285</v>
      </c>
      <c r="AE94">
        <f t="shared" si="24"/>
        <v>0</v>
      </c>
      <c r="AF94">
        <f t="shared" si="25"/>
        <v>0</v>
      </c>
    </row>
    <row r="95" spans="29:32" x14ac:dyDescent="0.2">
      <c r="AC95" s="3"/>
      <c r="AD95" s="4">
        <f t="shared" si="26"/>
        <v>37286</v>
      </c>
      <c r="AE95">
        <f t="shared" si="24"/>
        <v>0</v>
      </c>
      <c r="AF95">
        <f t="shared" si="25"/>
        <v>0</v>
      </c>
    </row>
    <row r="96" spans="29:32" x14ac:dyDescent="0.2">
      <c r="AC96" s="3"/>
      <c r="AD96" s="4">
        <f t="shared" si="26"/>
        <v>37287</v>
      </c>
      <c r="AE96">
        <f t="shared" si="24"/>
        <v>0</v>
      </c>
      <c r="AF96">
        <f t="shared" si="25"/>
        <v>0</v>
      </c>
    </row>
    <row r="97" spans="29:32" x14ac:dyDescent="0.2">
      <c r="AC97" s="3"/>
      <c r="AD97" s="4">
        <f t="shared" si="26"/>
        <v>37288</v>
      </c>
      <c r="AE97">
        <f t="shared" ref="AE97:AE124" si="27">IF(Q17="tad","tad",Q17)</f>
        <v>0</v>
      </c>
      <c r="AF97">
        <f t="shared" si="25"/>
        <v>0</v>
      </c>
    </row>
    <row r="98" spans="29:32" x14ac:dyDescent="0.2">
      <c r="AC98" s="3"/>
      <c r="AD98" s="4">
        <f t="shared" si="26"/>
        <v>37289</v>
      </c>
      <c r="AE98">
        <f t="shared" si="27"/>
        <v>0</v>
      </c>
      <c r="AF98">
        <f t="shared" si="25"/>
        <v>0</v>
      </c>
    </row>
    <row r="99" spans="29:32" x14ac:dyDescent="0.2">
      <c r="AC99" s="3"/>
      <c r="AD99" s="4">
        <f t="shared" si="26"/>
        <v>37290</v>
      </c>
      <c r="AE99">
        <f t="shared" si="27"/>
        <v>0</v>
      </c>
      <c r="AF99">
        <f t="shared" si="25"/>
        <v>0</v>
      </c>
    </row>
    <row r="100" spans="29:32" x14ac:dyDescent="0.2">
      <c r="AC100" s="3"/>
      <c r="AD100" s="4">
        <f t="shared" si="26"/>
        <v>37291</v>
      </c>
      <c r="AE100">
        <f t="shared" si="27"/>
        <v>0</v>
      </c>
      <c r="AF100">
        <f t="shared" si="25"/>
        <v>0</v>
      </c>
    </row>
    <row r="101" spans="29:32" x14ac:dyDescent="0.2">
      <c r="AC101" s="3"/>
      <c r="AD101" s="4">
        <f t="shared" si="26"/>
        <v>37292</v>
      </c>
      <c r="AE101">
        <f t="shared" si="27"/>
        <v>0</v>
      </c>
      <c r="AF101">
        <f t="shared" si="25"/>
        <v>0</v>
      </c>
    </row>
    <row r="102" spans="29:32" x14ac:dyDescent="0.2">
      <c r="AC102" s="3"/>
      <c r="AD102" s="4">
        <f t="shared" si="26"/>
        <v>37293</v>
      </c>
      <c r="AE102">
        <f t="shared" si="27"/>
        <v>0</v>
      </c>
      <c r="AF102">
        <f t="shared" si="25"/>
        <v>0</v>
      </c>
    </row>
    <row r="103" spans="29:32" x14ac:dyDescent="0.2">
      <c r="AC103" s="3"/>
      <c r="AD103" s="4">
        <f t="shared" si="26"/>
        <v>37294</v>
      </c>
      <c r="AE103">
        <f t="shared" si="27"/>
        <v>0</v>
      </c>
      <c r="AF103">
        <f t="shared" si="25"/>
        <v>0</v>
      </c>
    </row>
    <row r="104" spans="29:32" x14ac:dyDescent="0.2">
      <c r="AC104" s="3"/>
      <c r="AD104" s="4">
        <f t="shared" si="26"/>
        <v>37295</v>
      </c>
      <c r="AE104">
        <f t="shared" si="27"/>
        <v>0</v>
      </c>
      <c r="AF104">
        <f t="shared" si="25"/>
        <v>0</v>
      </c>
    </row>
    <row r="105" spans="29:32" x14ac:dyDescent="0.2">
      <c r="AC105" s="3"/>
      <c r="AD105" s="4">
        <f t="shared" si="26"/>
        <v>37296</v>
      </c>
      <c r="AE105">
        <f t="shared" si="27"/>
        <v>0</v>
      </c>
      <c r="AF105">
        <f t="shared" si="25"/>
        <v>0</v>
      </c>
    </row>
    <row r="106" spans="29:32" x14ac:dyDescent="0.2">
      <c r="AC106" s="3"/>
      <c r="AD106" s="4">
        <f t="shared" si="26"/>
        <v>37297</v>
      </c>
      <c r="AE106">
        <f t="shared" si="27"/>
        <v>0</v>
      </c>
      <c r="AF106">
        <f t="shared" si="25"/>
        <v>0</v>
      </c>
    </row>
    <row r="107" spans="29:32" x14ac:dyDescent="0.2">
      <c r="AC107" s="3"/>
      <c r="AD107" s="4">
        <f t="shared" si="26"/>
        <v>37298</v>
      </c>
      <c r="AE107">
        <f t="shared" si="27"/>
        <v>0</v>
      </c>
      <c r="AF107">
        <f t="shared" si="25"/>
        <v>0</v>
      </c>
    </row>
    <row r="108" spans="29:32" x14ac:dyDescent="0.2">
      <c r="AC108" s="3"/>
      <c r="AD108" s="4">
        <f t="shared" si="26"/>
        <v>37299</v>
      </c>
      <c r="AE108">
        <f t="shared" si="27"/>
        <v>0</v>
      </c>
      <c r="AF108">
        <f t="shared" si="25"/>
        <v>0</v>
      </c>
    </row>
    <row r="109" spans="29:32" x14ac:dyDescent="0.2">
      <c r="AC109" s="3"/>
      <c r="AD109" s="4">
        <f t="shared" si="26"/>
        <v>37300</v>
      </c>
      <c r="AE109">
        <f t="shared" si="27"/>
        <v>0</v>
      </c>
      <c r="AF109">
        <f t="shared" si="25"/>
        <v>0</v>
      </c>
    </row>
    <row r="110" spans="29:32" x14ac:dyDescent="0.2">
      <c r="AC110" s="3"/>
      <c r="AD110" s="4">
        <f t="shared" si="26"/>
        <v>37301</v>
      </c>
      <c r="AE110">
        <f t="shared" si="27"/>
        <v>0</v>
      </c>
      <c r="AF110">
        <f t="shared" si="25"/>
        <v>0</v>
      </c>
    </row>
    <row r="111" spans="29:32" x14ac:dyDescent="0.2">
      <c r="AC111" s="3"/>
      <c r="AD111" s="4">
        <f t="shared" si="26"/>
        <v>37302</v>
      </c>
      <c r="AE111">
        <f t="shared" si="27"/>
        <v>0</v>
      </c>
      <c r="AF111">
        <f t="shared" si="25"/>
        <v>0</v>
      </c>
    </row>
    <row r="112" spans="29:32" x14ac:dyDescent="0.2">
      <c r="AC112" s="3"/>
      <c r="AD112" s="4">
        <f t="shared" si="26"/>
        <v>37303</v>
      </c>
      <c r="AE112">
        <f t="shared" si="27"/>
        <v>0</v>
      </c>
      <c r="AF112">
        <f t="shared" si="25"/>
        <v>0</v>
      </c>
    </row>
    <row r="113" spans="29:32" x14ac:dyDescent="0.2">
      <c r="AC113" s="3"/>
      <c r="AD113" s="4">
        <f t="shared" si="26"/>
        <v>37304</v>
      </c>
      <c r="AE113">
        <f t="shared" si="27"/>
        <v>0</v>
      </c>
      <c r="AF113">
        <f t="shared" si="25"/>
        <v>0</v>
      </c>
    </row>
    <row r="114" spans="29:32" x14ac:dyDescent="0.2">
      <c r="AC114" s="3"/>
      <c r="AD114" s="4">
        <f t="shared" si="26"/>
        <v>37305</v>
      </c>
      <c r="AE114">
        <f t="shared" si="27"/>
        <v>0</v>
      </c>
      <c r="AF114">
        <f t="shared" si="25"/>
        <v>0</v>
      </c>
    </row>
    <row r="115" spans="29:32" x14ac:dyDescent="0.2">
      <c r="AC115" s="3"/>
      <c r="AD115" s="4">
        <f t="shared" si="26"/>
        <v>37306</v>
      </c>
      <c r="AE115">
        <f t="shared" si="27"/>
        <v>0</v>
      </c>
      <c r="AF115">
        <f t="shared" si="25"/>
        <v>0</v>
      </c>
    </row>
    <row r="116" spans="29:32" x14ac:dyDescent="0.2">
      <c r="AC116" s="3"/>
      <c r="AD116" s="4">
        <f t="shared" si="26"/>
        <v>37307</v>
      </c>
      <c r="AE116">
        <f t="shared" si="27"/>
        <v>0</v>
      </c>
      <c r="AF116">
        <f t="shared" si="25"/>
        <v>0</v>
      </c>
    </row>
    <row r="117" spans="29:32" x14ac:dyDescent="0.2">
      <c r="AC117" s="3"/>
      <c r="AD117" s="4">
        <f t="shared" si="26"/>
        <v>37308</v>
      </c>
      <c r="AE117">
        <f t="shared" si="27"/>
        <v>0</v>
      </c>
      <c r="AF117">
        <f t="shared" si="25"/>
        <v>0</v>
      </c>
    </row>
    <row r="118" spans="29:32" x14ac:dyDescent="0.2">
      <c r="AC118" s="3"/>
      <c r="AD118" s="4">
        <f t="shared" si="26"/>
        <v>37309</v>
      </c>
      <c r="AE118">
        <f t="shared" si="27"/>
        <v>0</v>
      </c>
      <c r="AF118">
        <f t="shared" si="25"/>
        <v>0</v>
      </c>
    </row>
    <row r="119" spans="29:32" x14ac:dyDescent="0.2">
      <c r="AC119" s="3"/>
      <c r="AD119" s="4">
        <f t="shared" si="26"/>
        <v>37310</v>
      </c>
      <c r="AE119">
        <f t="shared" si="27"/>
        <v>0</v>
      </c>
      <c r="AF119">
        <f t="shared" si="25"/>
        <v>0</v>
      </c>
    </row>
    <row r="120" spans="29:32" x14ac:dyDescent="0.2">
      <c r="AC120" s="3"/>
      <c r="AD120" s="4">
        <f t="shared" si="26"/>
        <v>37311</v>
      </c>
      <c r="AE120">
        <f t="shared" si="27"/>
        <v>0</v>
      </c>
      <c r="AF120">
        <f t="shared" si="25"/>
        <v>0</v>
      </c>
    </row>
    <row r="121" spans="29:32" x14ac:dyDescent="0.2">
      <c r="AC121" s="3"/>
      <c r="AD121" s="4">
        <f t="shared" si="26"/>
        <v>37312</v>
      </c>
      <c r="AE121">
        <f t="shared" si="27"/>
        <v>0</v>
      </c>
      <c r="AF121">
        <f t="shared" si="25"/>
        <v>0</v>
      </c>
    </row>
    <row r="122" spans="29:32" x14ac:dyDescent="0.2">
      <c r="AC122" s="3"/>
      <c r="AD122" s="4">
        <f t="shared" si="26"/>
        <v>37313</v>
      </c>
      <c r="AE122">
        <f t="shared" si="27"/>
        <v>0</v>
      </c>
      <c r="AF122">
        <f t="shared" si="25"/>
        <v>0</v>
      </c>
    </row>
    <row r="123" spans="29:32" x14ac:dyDescent="0.2">
      <c r="AC123" s="3"/>
      <c r="AD123" s="4">
        <f t="shared" si="26"/>
        <v>37314</v>
      </c>
      <c r="AE123">
        <f t="shared" si="27"/>
        <v>0</v>
      </c>
      <c r="AF123">
        <f t="shared" si="25"/>
        <v>0</v>
      </c>
    </row>
    <row r="124" spans="29:32" x14ac:dyDescent="0.2">
      <c r="AC124" s="3"/>
      <c r="AD124" s="4">
        <f t="shared" si="26"/>
        <v>37315</v>
      </c>
      <c r="AE124">
        <f t="shared" si="27"/>
        <v>0</v>
      </c>
      <c r="AF124">
        <f t="shared" si="25"/>
        <v>0</v>
      </c>
    </row>
    <row r="125" spans="29:32" x14ac:dyDescent="0.2">
      <c r="AC125" s="3"/>
      <c r="AD125" s="4">
        <f t="shared" si="26"/>
        <v>37316</v>
      </c>
      <c r="AE125">
        <f t="shared" ref="AE125:AE155" si="28">IF(R17="tad","tad",R17)</f>
        <v>0</v>
      </c>
      <c r="AF125">
        <f t="shared" si="25"/>
        <v>0</v>
      </c>
    </row>
    <row r="126" spans="29:32" x14ac:dyDescent="0.2">
      <c r="AC126" s="3"/>
      <c r="AD126" s="4">
        <f t="shared" si="26"/>
        <v>37317</v>
      </c>
      <c r="AE126">
        <f t="shared" si="28"/>
        <v>0</v>
      </c>
      <c r="AF126">
        <f t="shared" si="25"/>
        <v>0</v>
      </c>
    </row>
    <row r="127" spans="29:32" x14ac:dyDescent="0.2">
      <c r="AC127" s="3"/>
      <c r="AD127" s="4">
        <f t="shared" si="26"/>
        <v>37318</v>
      </c>
      <c r="AE127">
        <f t="shared" si="28"/>
        <v>0</v>
      </c>
      <c r="AF127">
        <f t="shared" si="25"/>
        <v>0</v>
      </c>
    </row>
    <row r="128" spans="29:32" x14ac:dyDescent="0.2">
      <c r="AC128" s="3"/>
      <c r="AD128" s="4">
        <f t="shared" si="26"/>
        <v>37319</v>
      </c>
      <c r="AE128">
        <f t="shared" si="28"/>
        <v>0</v>
      </c>
      <c r="AF128">
        <f t="shared" si="25"/>
        <v>0</v>
      </c>
    </row>
    <row r="129" spans="29:32" x14ac:dyDescent="0.2">
      <c r="AC129" s="3"/>
      <c r="AD129" s="4">
        <f t="shared" si="26"/>
        <v>37320</v>
      </c>
      <c r="AE129">
        <f t="shared" si="28"/>
        <v>0</v>
      </c>
      <c r="AF129">
        <f t="shared" si="25"/>
        <v>0</v>
      </c>
    </row>
    <row r="130" spans="29:32" x14ac:dyDescent="0.2">
      <c r="AC130" s="3"/>
      <c r="AD130" s="4">
        <f t="shared" si="26"/>
        <v>37321</v>
      </c>
      <c r="AE130">
        <f t="shared" si="28"/>
        <v>0</v>
      </c>
      <c r="AF130">
        <f t="shared" ref="AF130:AF193" si="29">IF(COUNT(AD130:AE130)=2,0,-AC$49/500)</f>
        <v>0</v>
      </c>
    </row>
    <row r="131" spans="29:32" x14ac:dyDescent="0.2">
      <c r="AC131" s="3"/>
      <c r="AD131" s="4">
        <f t="shared" ref="AD131:AD194" si="30">AD130+1</f>
        <v>37322</v>
      </c>
      <c r="AE131">
        <f t="shared" si="28"/>
        <v>0</v>
      </c>
      <c r="AF131">
        <f t="shared" si="29"/>
        <v>0</v>
      </c>
    </row>
    <row r="132" spans="29:32" x14ac:dyDescent="0.2">
      <c r="AC132" s="3"/>
      <c r="AD132" s="4">
        <f t="shared" si="30"/>
        <v>37323</v>
      </c>
      <c r="AE132">
        <f t="shared" si="28"/>
        <v>0</v>
      </c>
      <c r="AF132">
        <f t="shared" si="29"/>
        <v>0</v>
      </c>
    </row>
    <row r="133" spans="29:32" x14ac:dyDescent="0.2">
      <c r="AC133" s="3"/>
      <c r="AD133" s="4">
        <f t="shared" si="30"/>
        <v>37324</v>
      </c>
      <c r="AE133">
        <f t="shared" si="28"/>
        <v>0</v>
      </c>
      <c r="AF133">
        <f t="shared" si="29"/>
        <v>0</v>
      </c>
    </row>
    <row r="134" spans="29:32" x14ac:dyDescent="0.2">
      <c r="AC134" s="3"/>
      <c r="AD134" s="4">
        <f t="shared" si="30"/>
        <v>37325</v>
      </c>
      <c r="AE134">
        <f t="shared" si="28"/>
        <v>0</v>
      </c>
      <c r="AF134">
        <f t="shared" si="29"/>
        <v>0</v>
      </c>
    </row>
    <row r="135" spans="29:32" x14ac:dyDescent="0.2">
      <c r="AC135" s="3"/>
      <c r="AD135" s="4">
        <f t="shared" si="30"/>
        <v>37326</v>
      </c>
      <c r="AE135">
        <f t="shared" si="28"/>
        <v>0</v>
      </c>
      <c r="AF135">
        <f t="shared" si="29"/>
        <v>0</v>
      </c>
    </row>
    <row r="136" spans="29:32" x14ac:dyDescent="0.2">
      <c r="AC136" s="3"/>
      <c r="AD136" s="4">
        <f t="shared" si="30"/>
        <v>37327</v>
      </c>
      <c r="AE136">
        <f t="shared" si="28"/>
        <v>0</v>
      </c>
      <c r="AF136">
        <f t="shared" si="29"/>
        <v>0</v>
      </c>
    </row>
    <row r="137" spans="29:32" x14ac:dyDescent="0.2">
      <c r="AC137" s="3"/>
      <c r="AD137" s="4">
        <f t="shared" si="30"/>
        <v>37328</v>
      </c>
      <c r="AE137">
        <f t="shared" si="28"/>
        <v>0</v>
      </c>
      <c r="AF137">
        <f t="shared" si="29"/>
        <v>0</v>
      </c>
    </row>
    <row r="138" spans="29:32" x14ac:dyDescent="0.2">
      <c r="AC138" s="3"/>
      <c r="AD138" s="4">
        <f t="shared" si="30"/>
        <v>37329</v>
      </c>
      <c r="AE138">
        <f t="shared" si="28"/>
        <v>0</v>
      </c>
      <c r="AF138">
        <f t="shared" si="29"/>
        <v>0</v>
      </c>
    </row>
    <row r="139" spans="29:32" x14ac:dyDescent="0.2">
      <c r="AC139" s="3"/>
      <c r="AD139" s="4">
        <f t="shared" si="30"/>
        <v>37330</v>
      </c>
      <c r="AE139">
        <f t="shared" si="28"/>
        <v>0</v>
      </c>
      <c r="AF139">
        <f t="shared" si="29"/>
        <v>0</v>
      </c>
    </row>
    <row r="140" spans="29:32" x14ac:dyDescent="0.2">
      <c r="AC140" s="3"/>
      <c r="AD140" s="4">
        <f t="shared" si="30"/>
        <v>37331</v>
      </c>
      <c r="AE140">
        <f t="shared" si="28"/>
        <v>0</v>
      </c>
      <c r="AF140">
        <f t="shared" si="29"/>
        <v>0</v>
      </c>
    </row>
    <row r="141" spans="29:32" x14ac:dyDescent="0.2">
      <c r="AC141" s="3"/>
      <c r="AD141" s="4">
        <f t="shared" si="30"/>
        <v>37332</v>
      </c>
      <c r="AE141" t="str">
        <f t="shared" si="28"/>
        <v>tad</v>
      </c>
      <c r="AF141">
        <f t="shared" si="29"/>
        <v>0</v>
      </c>
    </row>
    <row r="142" spans="29:32" x14ac:dyDescent="0.2">
      <c r="AC142" s="3"/>
      <c r="AD142" s="4">
        <f t="shared" si="30"/>
        <v>37333</v>
      </c>
      <c r="AE142" t="str">
        <f t="shared" si="28"/>
        <v>tad</v>
      </c>
      <c r="AF142">
        <f t="shared" si="29"/>
        <v>0</v>
      </c>
    </row>
    <row r="143" spans="29:32" x14ac:dyDescent="0.2">
      <c r="AC143" s="3"/>
      <c r="AD143" s="4">
        <f t="shared" si="30"/>
        <v>37334</v>
      </c>
      <c r="AE143" t="str">
        <f t="shared" si="28"/>
        <v>tad</v>
      </c>
      <c r="AF143">
        <f t="shared" si="29"/>
        <v>0</v>
      </c>
    </row>
    <row r="144" spans="29:32" x14ac:dyDescent="0.2">
      <c r="AC144" s="3"/>
      <c r="AD144" s="4">
        <f t="shared" si="30"/>
        <v>37335</v>
      </c>
      <c r="AE144" t="str">
        <f t="shared" si="28"/>
        <v>tad</v>
      </c>
      <c r="AF144">
        <f t="shared" si="29"/>
        <v>0</v>
      </c>
    </row>
    <row r="145" spans="29:32" x14ac:dyDescent="0.2">
      <c r="AC145" s="3"/>
      <c r="AD145" s="4">
        <f t="shared" si="30"/>
        <v>37336</v>
      </c>
      <c r="AE145" t="str">
        <f t="shared" si="28"/>
        <v>tad</v>
      </c>
      <c r="AF145">
        <f t="shared" si="29"/>
        <v>0</v>
      </c>
    </row>
    <row r="146" spans="29:32" x14ac:dyDescent="0.2">
      <c r="AC146" s="3"/>
      <c r="AD146" s="4">
        <f t="shared" si="30"/>
        <v>37337</v>
      </c>
      <c r="AE146" t="str">
        <f t="shared" si="28"/>
        <v>tad</v>
      </c>
      <c r="AF146">
        <f t="shared" si="29"/>
        <v>0</v>
      </c>
    </row>
    <row r="147" spans="29:32" x14ac:dyDescent="0.2">
      <c r="AC147" s="3"/>
      <c r="AD147" s="4">
        <f t="shared" si="30"/>
        <v>37338</v>
      </c>
      <c r="AE147" t="str">
        <f t="shared" si="28"/>
        <v>tad</v>
      </c>
      <c r="AF147">
        <f t="shared" si="29"/>
        <v>0</v>
      </c>
    </row>
    <row r="148" spans="29:32" x14ac:dyDescent="0.2">
      <c r="AC148" s="3"/>
      <c r="AD148" s="4">
        <f t="shared" si="30"/>
        <v>37339</v>
      </c>
      <c r="AE148">
        <f t="shared" si="28"/>
        <v>0</v>
      </c>
      <c r="AF148">
        <f t="shared" si="29"/>
        <v>0</v>
      </c>
    </row>
    <row r="149" spans="29:32" x14ac:dyDescent="0.2">
      <c r="AC149" s="3"/>
      <c r="AD149" s="4">
        <f t="shared" si="30"/>
        <v>37340</v>
      </c>
      <c r="AE149">
        <f t="shared" si="28"/>
        <v>0</v>
      </c>
      <c r="AF149">
        <f t="shared" si="29"/>
        <v>0</v>
      </c>
    </row>
    <row r="150" spans="29:32" x14ac:dyDescent="0.2">
      <c r="AC150" s="3"/>
      <c r="AD150" s="4">
        <f t="shared" si="30"/>
        <v>37341</v>
      </c>
      <c r="AE150">
        <f t="shared" si="28"/>
        <v>0</v>
      </c>
      <c r="AF150">
        <f t="shared" si="29"/>
        <v>0</v>
      </c>
    </row>
    <row r="151" spans="29:32" x14ac:dyDescent="0.2">
      <c r="AC151" s="3"/>
      <c r="AD151" s="4">
        <f t="shared" si="30"/>
        <v>37342</v>
      </c>
      <c r="AE151">
        <f t="shared" si="28"/>
        <v>0</v>
      </c>
      <c r="AF151">
        <f t="shared" si="29"/>
        <v>0</v>
      </c>
    </row>
    <row r="152" spans="29:32" x14ac:dyDescent="0.2">
      <c r="AC152" s="3"/>
      <c r="AD152" s="4">
        <f t="shared" si="30"/>
        <v>37343</v>
      </c>
      <c r="AE152">
        <f t="shared" si="28"/>
        <v>0</v>
      </c>
      <c r="AF152">
        <f t="shared" si="29"/>
        <v>0</v>
      </c>
    </row>
    <row r="153" spans="29:32" x14ac:dyDescent="0.2">
      <c r="AC153" s="3"/>
      <c r="AD153" s="4">
        <f t="shared" si="30"/>
        <v>37344</v>
      </c>
      <c r="AE153">
        <f t="shared" si="28"/>
        <v>0</v>
      </c>
      <c r="AF153">
        <f t="shared" si="29"/>
        <v>0</v>
      </c>
    </row>
    <row r="154" spans="29:32" x14ac:dyDescent="0.2">
      <c r="AC154" s="3"/>
      <c r="AD154" s="4">
        <f t="shared" si="30"/>
        <v>37345</v>
      </c>
      <c r="AE154">
        <f t="shared" si="28"/>
        <v>0</v>
      </c>
      <c r="AF154">
        <f t="shared" si="29"/>
        <v>0</v>
      </c>
    </row>
    <row r="155" spans="29:32" x14ac:dyDescent="0.2">
      <c r="AC155" s="3"/>
      <c r="AD155" s="4">
        <f t="shared" si="30"/>
        <v>37346</v>
      </c>
      <c r="AE155">
        <f t="shared" si="28"/>
        <v>0</v>
      </c>
      <c r="AF155">
        <f t="shared" si="29"/>
        <v>0</v>
      </c>
    </row>
    <row r="156" spans="29:32" x14ac:dyDescent="0.2">
      <c r="AC156" s="3"/>
      <c r="AD156" s="4">
        <f t="shared" si="30"/>
        <v>37347</v>
      </c>
      <c r="AE156">
        <f t="shared" ref="AE156:AE185" si="31">IF(S17="tad","tad",S17)</f>
        <v>0</v>
      </c>
      <c r="AF156">
        <f t="shared" si="29"/>
        <v>0</v>
      </c>
    </row>
    <row r="157" spans="29:32" x14ac:dyDescent="0.2">
      <c r="AC157" s="3"/>
      <c r="AD157" s="4">
        <f t="shared" si="30"/>
        <v>37348</v>
      </c>
      <c r="AE157">
        <f t="shared" si="31"/>
        <v>0</v>
      </c>
      <c r="AF157">
        <f t="shared" si="29"/>
        <v>0</v>
      </c>
    </row>
    <row r="158" spans="29:32" x14ac:dyDescent="0.2">
      <c r="AC158" s="3"/>
      <c r="AD158" s="4">
        <f t="shared" si="30"/>
        <v>37349</v>
      </c>
      <c r="AE158">
        <f t="shared" si="31"/>
        <v>0</v>
      </c>
      <c r="AF158">
        <f t="shared" si="29"/>
        <v>0</v>
      </c>
    </row>
    <row r="159" spans="29:32" x14ac:dyDescent="0.2">
      <c r="AC159" s="3"/>
      <c r="AD159" s="4">
        <f t="shared" si="30"/>
        <v>37350</v>
      </c>
      <c r="AE159">
        <f t="shared" si="31"/>
        <v>0</v>
      </c>
      <c r="AF159">
        <f t="shared" si="29"/>
        <v>0</v>
      </c>
    </row>
    <row r="160" spans="29:32" x14ac:dyDescent="0.2">
      <c r="AC160" s="3"/>
      <c r="AD160" s="4">
        <f t="shared" si="30"/>
        <v>37351</v>
      </c>
      <c r="AE160">
        <f t="shared" si="31"/>
        <v>0</v>
      </c>
      <c r="AF160">
        <f t="shared" si="29"/>
        <v>0</v>
      </c>
    </row>
    <row r="161" spans="29:32" x14ac:dyDescent="0.2">
      <c r="AC161" s="3"/>
      <c r="AD161" s="4">
        <f t="shared" si="30"/>
        <v>37352</v>
      </c>
      <c r="AE161">
        <f t="shared" si="31"/>
        <v>0</v>
      </c>
      <c r="AF161">
        <f t="shared" si="29"/>
        <v>0</v>
      </c>
    </row>
    <row r="162" spans="29:32" x14ac:dyDescent="0.2">
      <c r="AC162" s="3"/>
      <c r="AD162" s="4">
        <f t="shared" si="30"/>
        <v>37353</v>
      </c>
      <c r="AE162">
        <f t="shared" si="31"/>
        <v>0</v>
      </c>
      <c r="AF162">
        <f t="shared" si="29"/>
        <v>0</v>
      </c>
    </row>
    <row r="163" spans="29:32" x14ac:dyDescent="0.2">
      <c r="AC163" s="3"/>
      <c r="AD163" s="4">
        <f t="shared" si="30"/>
        <v>37354</v>
      </c>
      <c r="AE163">
        <f t="shared" si="31"/>
        <v>0</v>
      </c>
      <c r="AF163">
        <f t="shared" si="29"/>
        <v>0</v>
      </c>
    </row>
    <row r="164" spans="29:32" x14ac:dyDescent="0.2">
      <c r="AC164" s="3"/>
      <c r="AD164" s="4">
        <f t="shared" si="30"/>
        <v>37355</v>
      </c>
      <c r="AE164">
        <f t="shared" si="31"/>
        <v>0</v>
      </c>
      <c r="AF164">
        <f t="shared" si="29"/>
        <v>0</v>
      </c>
    </row>
    <row r="165" spans="29:32" x14ac:dyDescent="0.2">
      <c r="AC165" s="3"/>
      <c r="AD165" s="4">
        <f t="shared" si="30"/>
        <v>37356</v>
      </c>
      <c r="AE165">
        <f t="shared" si="31"/>
        <v>0</v>
      </c>
      <c r="AF165">
        <f t="shared" si="29"/>
        <v>0</v>
      </c>
    </row>
    <row r="166" spans="29:32" x14ac:dyDescent="0.2">
      <c r="AC166" s="3"/>
      <c r="AD166" s="4">
        <f t="shared" si="30"/>
        <v>37357</v>
      </c>
      <c r="AE166">
        <f t="shared" si="31"/>
        <v>0</v>
      </c>
      <c r="AF166">
        <f t="shared" si="29"/>
        <v>0</v>
      </c>
    </row>
    <row r="167" spans="29:32" x14ac:dyDescent="0.2">
      <c r="AC167" s="3"/>
      <c r="AD167" s="4">
        <f t="shared" si="30"/>
        <v>37358</v>
      </c>
      <c r="AE167">
        <f t="shared" si="31"/>
        <v>0</v>
      </c>
      <c r="AF167">
        <f t="shared" si="29"/>
        <v>0</v>
      </c>
    </row>
    <row r="168" spans="29:32" x14ac:dyDescent="0.2">
      <c r="AC168" s="3"/>
      <c r="AD168" s="4">
        <f t="shared" si="30"/>
        <v>37359</v>
      </c>
      <c r="AE168">
        <f t="shared" si="31"/>
        <v>0</v>
      </c>
      <c r="AF168">
        <f t="shared" si="29"/>
        <v>0</v>
      </c>
    </row>
    <row r="169" spans="29:32" x14ac:dyDescent="0.2">
      <c r="AC169" s="3"/>
      <c r="AD169" s="4">
        <f t="shared" si="30"/>
        <v>37360</v>
      </c>
      <c r="AE169">
        <f t="shared" si="31"/>
        <v>0</v>
      </c>
      <c r="AF169">
        <f t="shared" si="29"/>
        <v>0</v>
      </c>
    </row>
    <row r="170" spans="29:32" x14ac:dyDescent="0.2">
      <c r="AC170" s="3"/>
      <c r="AD170" s="4">
        <f t="shared" si="30"/>
        <v>37361</v>
      </c>
      <c r="AE170">
        <f t="shared" si="31"/>
        <v>0</v>
      </c>
      <c r="AF170">
        <f t="shared" si="29"/>
        <v>0</v>
      </c>
    </row>
    <row r="171" spans="29:32" x14ac:dyDescent="0.2">
      <c r="AC171" s="3"/>
      <c r="AD171" s="4">
        <f t="shared" si="30"/>
        <v>37362</v>
      </c>
      <c r="AE171">
        <f t="shared" si="31"/>
        <v>0</v>
      </c>
      <c r="AF171">
        <f t="shared" si="29"/>
        <v>0</v>
      </c>
    </row>
    <row r="172" spans="29:32" x14ac:dyDescent="0.2">
      <c r="AC172" s="3"/>
      <c r="AD172" s="4">
        <f t="shared" si="30"/>
        <v>37363</v>
      </c>
      <c r="AE172">
        <f t="shared" si="31"/>
        <v>0</v>
      </c>
      <c r="AF172">
        <f t="shared" si="29"/>
        <v>0</v>
      </c>
    </row>
    <row r="173" spans="29:32" x14ac:dyDescent="0.2">
      <c r="AC173" s="3"/>
      <c r="AD173" s="4">
        <f t="shared" si="30"/>
        <v>37364</v>
      </c>
      <c r="AE173">
        <f t="shared" si="31"/>
        <v>0</v>
      </c>
      <c r="AF173">
        <f t="shared" si="29"/>
        <v>0</v>
      </c>
    </row>
    <row r="174" spans="29:32" x14ac:dyDescent="0.2">
      <c r="AC174" s="3"/>
      <c r="AD174" s="4">
        <f t="shared" si="30"/>
        <v>37365</v>
      </c>
      <c r="AE174">
        <f t="shared" si="31"/>
        <v>0</v>
      </c>
      <c r="AF174">
        <f t="shared" si="29"/>
        <v>0</v>
      </c>
    </row>
    <row r="175" spans="29:32" x14ac:dyDescent="0.2">
      <c r="AC175" s="3"/>
      <c r="AD175" s="4">
        <f t="shared" si="30"/>
        <v>37366</v>
      </c>
      <c r="AE175">
        <f t="shared" si="31"/>
        <v>0</v>
      </c>
      <c r="AF175">
        <f t="shared" si="29"/>
        <v>0</v>
      </c>
    </row>
    <row r="176" spans="29:32" x14ac:dyDescent="0.2">
      <c r="AC176" s="3"/>
      <c r="AD176" s="4">
        <f t="shared" si="30"/>
        <v>37367</v>
      </c>
      <c r="AE176">
        <f t="shared" si="31"/>
        <v>0</v>
      </c>
      <c r="AF176">
        <f t="shared" si="29"/>
        <v>0</v>
      </c>
    </row>
    <row r="177" spans="29:32" x14ac:dyDescent="0.2">
      <c r="AC177" s="3"/>
      <c r="AD177" s="4">
        <f t="shared" si="30"/>
        <v>37368</v>
      </c>
      <c r="AE177">
        <f t="shared" si="31"/>
        <v>0</v>
      </c>
      <c r="AF177">
        <f t="shared" si="29"/>
        <v>0</v>
      </c>
    </row>
    <row r="178" spans="29:32" x14ac:dyDescent="0.2">
      <c r="AC178" s="3"/>
      <c r="AD178" s="4">
        <f t="shared" si="30"/>
        <v>37369</v>
      </c>
      <c r="AE178">
        <f t="shared" si="31"/>
        <v>0</v>
      </c>
      <c r="AF178">
        <f t="shared" si="29"/>
        <v>0</v>
      </c>
    </row>
    <row r="179" spans="29:32" x14ac:dyDescent="0.2">
      <c r="AC179" s="3"/>
      <c r="AD179" s="4">
        <f t="shared" si="30"/>
        <v>37370</v>
      </c>
      <c r="AE179">
        <f t="shared" si="31"/>
        <v>0</v>
      </c>
      <c r="AF179">
        <f t="shared" si="29"/>
        <v>0</v>
      </c>
    </row>
    <row r="180" spans="29:32" x14ac:dyDescent="0.2">
      <c r="AC180" s="3"/>
      <c r="AD180" s="4">
        <f t="shared" si="30"/>
        <v>37371</v>
      </c>
      <c r="AE180">
        <f t="shared" si="31"/>
        <v>0</v>
      </c>
      <c r="AF180">
        <f t="shared" si="29"/>
        <v>0</v>
      </c>
    </row>
    <row r="181" spans="29:32" x14ac:dyDescent="0.2">
      <c r="AC181" s="3"/>
      <c r="AD181" s="4">
        <f t="shared" si="30"/>
        <v>37372</v>
      </c>
      <c r="AE181">
        <f t="shared" si="31"/>
        <v>0</v>
      </c>
      <c r="AF181">
        <f t="shared" si="29"/>
        <v>0</v>
      </c>
    </row>
    <row r="182" spans="29:32" x14ac:dyDescent="0.2">
      <c r="AC182" s="3"/>
      <c r="AD182" s="4">
        <f t="shared" si="30"/>
        <v>37373</v>
      </c>
      <c r="AE182">
        <f t="shared" si="31"/>
        <v>0</v>
      </c>
      <c r="AF182">
        <f t="shared" si="29"/>
        <v>0</v>
      </c>
    </row>
    <row r="183" spans="29:32" x14ac:dyDescent="0.2">
      <c r="AC183" s="3"/>
      <c r="AD183" s="4">
        <f t="shared" si="30"/>
        <v>37374</v>
      </c>
      <c r="AE183">
        <f t="shared" si="31"/>
        <v>0</v>
      </c>
      <c r="AF183">
        <f t="shared" si="29"/>
        <v>0</v>
      </c>
    </row>
    <row r="184" spans="29:32" x14ac:dyDescent="0.2">
      <c r="AC184" s="3"/>
      <c r="AD184" s="4">
        <f t="shared" si="30"/>
        <v>37375</v>
      </c>
      <c r="AE184">
        <f t="shared" si="31"/>
        <v>0</v>
      </c>
      <c r="AF184">
        <f t="shared" si="29"/>
        <v>0</v>
      </c>
    </row>
    <row r="185" spans="29:32" x14ac:dyDescent="0.2">
      <c r="AC185" s="3"/>
      <c r="AD185" s="4">
        <f t="shared" si="30"/>
        <v>37376</v>
      </c>
      <c r="AE185">
        <f t="shared" si="31"/>
        <v>0</v>
      </c>
      <c r="AF185">
        <f t="shared" si="29"/>
        <v>0</v>
      </c>
    </row>
    <row r="186" spans="29:32" x14ac:dyDescent="0.2">
      <c r="AC186" s="3"/>
      <c r="AD186" s="4">
        <f t="shared" si="30"/>
        <v>37377</v>
      </c>
      <c r="AE186">
        <f t="shared" ref="AE186:AE216" si="32">IF(T17="tad","tad",T17)</f>
        <v>0</v>
      </c>
      <c r="AF186">
        <f t="shared" si="29"/>
        <v>0</v>
      </c>
    </row>
    <row r="187" spans="29:32" x14ac:dyDescent="0.2">
      <c r="AC187" s="3"/>
      <c r="AD187" s="4">
        <f t="shared" si="30"/>
        <v>37378</v>
      </c>
      <c r="AE187">
        <f t="shared" si="32"/>
        <v>0</v>
      </c>
      <c r="AF187">
        <f t="shared" si="29"/>
        <v>0</v>
      </c>
    </row>
    <row r="188" spans="29:32" x14ac:dyDescent="0.2">
      <c r="AC188" s="3"/>
      <c r="AD188" s="4">
        <f t="shared" si="30"/>
        <v>37379</v>
      </c>
      <c r="AE188">
        <f t="shared" si="32"/>
        <v>0</v>
      </c>
      <c r="AF188">
        <f t="shared" si="29"/>
        <v>0</v>
      </c>
    </row>
    <row r="189" spans="29:32" x14ac:dyDescent="0.2">
      <c r="AC189" s="3"/>
      <c r="AD189" s="4">
        <f t="shared" si="30"/>
        <v>37380</v>
      </c>
      <c r="AE189">
        <f t="shared" si="32"/>
        <v>0</v>
      </c>
      <c r="AF189">
        <f t="shared" si="29"/>
        <v>0</v>
      </c>
    </row>
    <row r="190" spans="29:32" x14ac:dyDescent="0.2">
      <c r="AC190" s="3"/>
      <c r="AD190" s="4">
        <f t="shared" si="30"/>
        <v>37381</v>
      </c>
      <c r="AE190">
        <f t="shared" si="32"/>
        <v>0</v>
      </c>
      <c r="AF190">
        <f t="shared" si="29"/>
        <v>0</v>
      </c>
    </row>
    <row r="191" spans="29:32" x14ac:dyDescent="0.2">
      <c r="AC191" s="3"/>
      <c r="AD191" s="4">
        <f t="shared" si="30"/>
        <v>37382</v>
      </c>
      <c r="AE191">
        <f t="shared" si="32"/>
        <v>0</v>
      </c>
      <c r="AF191">
        <f t="shared" si="29"/>
        <v>0</v>
      </c>
    </row>
    <row r="192" spans="29:32" x14ac:dyDescent="0.2">
      <c r="AC192" s="3"/>
      <c r="AD192" s="4">
        <f t="shared" si="30"/>
        <v>37383</v>
      </c>
      <c r="AE192">
        <f t="shared" si="32"/>
        <v>0</v>
      </c>
      <c r="AF192">
        <f t="shared" si="29"/>
        <v>0</v>
      </c>
    </row>
    <row r="193" spans="29:32" x14ac:dyDescent="0.2">
      <c r="AC193" s="3"/>
      <c r="AD193" s="4">
        <f t="shared" si="30"/>
        <v>37384</v>
      </c>
      <c r="AE193">
        <f t="shared" si="32"/>
        <v>0</v>
      </c>
      <c r="AF193">
        <f t="shared" si="29"/>
        <v>0</v>
      </c>
    </row>
    <row r="194" spans="29:32" x14ac:dyDescent="0.2">
      <c r="AC194" s="3"/>
      <c r="AD194" s="4">
        <f t="shared" si="30"/>
        <v>37385</v>
      </c>
      <c r="AE194">
        <f t="shared" si="32"/>
        <v>0</v>
      </c>
      <c r="AF194">
        <f t="shared" ref="AF194:AF257" si="33">IF(COUNT(AD194:AE194)=2,0,-AC$49/500)</f>
        <v>0</v>
      </c>
    </row>
    <row r="195" spans="29:32" x14ac:dyDescent="0.2">
      <c r="AC195" s="3"/>
      <c r="AD195" s="4">
        <f t="shared" ref="AD195:AD258" si="34">AD194+1</f>
        <v>37386</v>
      </c>
      <c r="AE195">
        <f t="shared" si="32"/>
        <v>0</v>
      </c>
      <c r="AF195">
        <f t="shared" si="33"/>
        <v>0</v>
      </c>
    </row>
    <row r="196" spans="29:32" x14ac:dyDescent="0.2">
      <c r="AC196" s="3"/>
      <c r="AD196" s="4">
        <f t="shared" si="34"/>
        <v>37387</v>
      </c>
      <c r="AE196">
        <f t="shared" si="32"/>
        <v>0</v>
      </c>
      <c r="AF196">
        <f t="shared" si="33"/>
        <v>0</v>
      </c>
    </row>
    <row r="197" spans="29:32" x14ac:dyDescent="0.2">
      <c r="AC197" s="3"/>
      <c r="AD197" s="4">
        <f t="shared" si="34"/>
        <v>37388</v>
      </c>
      <c r="AE197">
        <f t="shared" si="32"/>
        <v>0</v>
      </c>
      <c r="AF197">
        <f t="shared" si="33"/>
        <v>0</v>
      </c>
    </row>
    <row r="198" spans="29:32" x14ac:dyDescent="0.2">
      <c r="AC198" s="3"/>
      <c r="AD198" s="4">
        <f t="shared" si="34"/>
        <v>37389</v>
      </c>
      <c r="AE198">
        <f t="shared" si="32"/>
        <v>0</v>
      </c>
      <c r="AF198">
        <f t="shared" si="33"/>
        <v>0</v>
      </c>
    </row>
    <row r="199" spans="29:32" x14ac:dyDescent="0.2">
      <c r="AC199" s="3"/>
      <c r="AD199" s="4">
        <f t="shared" si="34"/>
        <v>37390</v>
      </c>
      <c r="AE199">
        <f t="shared" si="32"/>
        <v>0</v>
      </c>
      <c r="AF199">
        <f t="shared" si="33"/>
        <v>0</v>
      </c>
    </row>
    <row r="200" spans="29:32" x14ac:dyDescent="0.2">
      <c r="AC200" s="3"/>
      <c r="AD200" s="4">
        <f t="shared" si="34"/>
        <v>37391</v>
      </c>
      <c r="AE200">
        <f t="shared" si="32"/>
        <v>0</v>
      </c>
      <c r="AF200">
        <f t="shared" si="33"/>
        <v>0</v>
      </c>
    </row>
    <row r="201" spans="29:32" x14ac:dyDescent="0.2">
      <c r="AC201" s="3"/>
      <c r="AD201" s="4">
        <f t="shared" si="34"/>
        <v>37392</v>
      </c>
      <c r="AE201">
        <f t="shared" si="32"/>
        <v>0</v>
      </c>
      <c r="AF201">
        <f t="shared" si="33"/>
        <v>0</v>
      </c>
    </row>
    <row r="202" spans="29:32" x14ac:dyDescent="0.2">
      <c r="AC202" s="3"/>
      <c r="AD202" s="4">
        <f t="shared" si="34"/>
        <v>37393</v>
      </c>
      <c r="AE202">
        <f t="shared" si="32"/>
        <v>0</v>
      </c>
      <c r="AF202">
        <f t="shared" si="33"/>
        <v>0</v>
      </c>
    </row>
    <row r="203" spans="29:32" x14ac:dyDescent="0.2">
      <c r="AC203" s="3"/>
      <c r="AD203" s="4">
        <f t="shared" si="34"/>
        <v>37394</v>
      </c>
      <c r="AE203">
        <f t="shared" si="32"/>
        <v>0</v>
      </c>
      <c r="AF203">
        <f t="shared" si="33"/>
        <v>0</v>
      </c>
    </row>
    <row r="204" spans="29:32" x14ac:dyDescent="0.2">
      <c r="AC204" s="3"/>
      <c r="AD204" s="4">
        <f t="shared" si="34"/>
        <v>37395</v>
      </c>
      <c r="AE204">
        <f t="shared" si="32"/>
        <v>0</v>
      </c>
      <c r="AF204">
        <f t="shared" si="33"/>
        <v>0</v>
      </c>
    </row>
    <row r="205" spans="29:32" x14ac:dyDescent="0.2">
      <c r="AC205" s="3"/>
      <c r="AD205" s="4">
        <f t="shared" si="34"/>
        <v>37396</v>
      </c>
      <c r="AE205">
        <f t="shared" si="32"/>
        <v>0</v>
      </c>
      <c r="AF205">
        <f t="shared" si="33"/>
        <v>0</v>
      </c>
    </row>
    <row r="206" spans="29:32" x14ac:dyDescent="0.2">
      <c r="AC206" s="3"/>
      <c r="AD206" s="4">
        <f t="shared" si="34"/>
        <v>37397</v>
      </c>
      <c r="AE206">
        <f t="shared" si="32"/>
        <v>0</v>
      </c>
      <c r="AF206">
        <f t="shared" si="33"/>
        <v>0</v>
      </c>
    </row>
    <row r="207" spans="29:32" x14ac:dyDescent="0.2">
      <c r="AC207" s="3"/>
      <c r="AD207" s="4">
        <f t="shared" si="34"/>
        <v>37398</v>
      </c>
      <c r="AE207">
        <f t="shared" si="32"/>
        <v>0</v>
      </c>
      <c r="AF207">
        <f t="shared" si="33"/>
        <v>0</v>
      </c>
    </row>
    <row r="208" spans="29:32" x14ac:dyDescent="0.2">
      <c r="AC208" s="3"/>
      <c r="AD208" s="4">
        <f t="shared" si="34"/>
        <v>37399</v>
      </c>
      <c r="AE208">
        <f t="shared" si="32"/>
        <v>0</v>
      </c>
      <c r="AF208">
        <f t="shared" si="33"/>
        <v>0</v>
      </c>
    </row>
    <row r="209" spans="29:32" x14ac:dyDescent="0.2">
      <c r="AC209" s="3"/>
      <c r="AD209" s="4">
        <f t="shared" si="34"/>
        <v>37400</v>
      </c>
      <c r="AE209">
        <f t="shared" si="32"/>
        <v>0</v>
      </c>
      <c r="AF209">
        <f t="shared" si="33"/>
        <v>0</v>
      </c>
    </row>
    <row r="210" spans="29:32" x14ac:dyDescent="0.2">
      <c r="AC210" s="3"/>
      <c r="AD210" s="4">
        <f t="shared" si="34"/>
        <v>37401</v>
      </c>
      <c r="AE210">
        <f t="shared" si="32"/>
        <v>0</v>
      </c>
      <c r="AF210">
        <f t="shared" si="33"/>
        <v>0</v>
      </c>
    </row>
    <row r="211" spans="29:32" x14ac:dyDescent="0.2">
      <c r="AC211" s="3"/>
      <c r="AD211" s="4">
        <f t="shared" si="34"/>
        <v>37402</v>
      </c>
      <c r="AE211">
        <f t="shared" si="32"/>
        <v>0</v>
      </c>
      <c r="AF211">
        <f t="shared" si="33"/>
        <v>0</v>
      </c>
    </row>
    <row r="212" spans="29:32" x14ac:dyDescent="0.2">
      <c r="AC212" s="3"/>
      <c r="AD212" s="4">
        <f t="shared" si="34"/>
        <v>37403</v>
      </c>
      <c r="AE212">
        <f t="shared" si="32"/>
        <v>0</v>
      </c>
      <c r="AF212">
        <f t="shared" si="33"/>
        <v>0</v>
      </c>
    </row>
    <row r="213" spans="29:32" x14ac:dyDescent="0.2">
      <c r="AC213" s="3"/>
      <c r="AD213" s="4">
        <f t="shared" si="34"/>
        <v>37404</v>
      </c>
      <c r="AE213">
        <f t="shared" si="32"/>
        <v>0</v>
      </c>
      <c r="AF213">
        <f t="shared" si="33"/>
        <v>0</v>
      </c>
    </row>
    <row r="214" spans="29:32" x14ac:dyDescent="0.2">
      <c r="AC214" s="3"/>
      <c r="AD214" s="4">
        <f t="shared" si="34"/>
        <v>37405</v>
      </c>
      <c r="AE214">
        <f t="shared" si="32"/>
        <v>0</v>
      </c>
      <c r="AF214">
        <f t="shared" si="33"/>
        <v>0</v>
      </c>
    </row>
    <row r="215" spans="29:32" x14ac:dyDescent="0.2">
      <c r="AC215" s="3"/>
      <c r="AD215" s="4">
        <f t="shared" si="34"/>
        <v>37406</v>
      </c>
      <c r="AE215">
        <f t="shared" si="32"/>
        <v>0</v>
      </c>
      <c r="AF215">
        <f t="shared" si="33"/>
        <v>0</v>
      </c>
    </row>
    <row r="216" spans="29:32" x14ac:dyDescent="0.2">
      <c r="AC216" s="3"/>
      <c r="AD216" s="4">
        <f t="shared" si="34"/>
        <v>37407</v>
      </c>
      <c r="AE216">
        <f t="shared" si="32"/>
        <v>0</v>
      </c>
      <c r="AF216">
        <f t="shared" si="33"/>
        <v>0</v>
      </c>
    </row>
    <row r="217" spans="29:32" x14ac:dyDescent="0.2">
      <c r="AC217" s="3"/>
      <c r="AD217" s="4">
        <f t="shared" si="34"/>
        <v>37408</v>
      </c>
      <c r="AE217">
        <f t="shared" ref="AE217:AE246" si="35">IF(U17="tad","tad",U17)</f>
        <v>0</v>
      </c>
      <c r="AF217">
        <f t="shared" si="33"/>
        <v>0</v>
      </c>
    </row>
    <row r="218" spans="29:32" x14ac:dyDescent="0.2">
      <c r="AC218" s="3"/>
      <c r="AD218" s="4">
        <f t="shared" si="34"/>
        <v>37409</v>
      </c>
      <c r="AE218">
        <f t="shared" si="35"/>
        <v>0</v>
      </c>
      <c r="AF218">
        <f t="shared" si="33"/>
        <v>0</v>
      </c>
    </row>
    <row r="219" spans="29:32" x14ac:dyDescent="0.2">
      <c r="AC219" s="3"/>
      <c r="AD219" s="4">
        <f t="shared" si="34"/>
        <v>37410</v>
      </c>
      <c r="AE219">
        <f t="shared" si="35"/>
        <v>0</v>
      </c>
      <c r="AF219">
        <f t="shared" si="33"/>
        <v>0</v>
      </c>
    </row>
    <row r="220" spans="29:32" x14ac:dyDescent="0.2">
      <c r="AC220" s="3"/>
      <c r="AD220" s="4">
        <f t="shared" si="34"/>
        <v>37411</v>
      </c>
      <c r="AE220">
        <f t="shared" si="35"/>
        <v>0</v>
      </c>
      <c r="AF220">
        <f t="shared" si="33"/>
        <v>0</v>
      </c>
    </row>
    <row r="221" spans="29:32" x14ac:dyDescent="0.2">
      <c r="AC221" s="3"/>
      <c r="AD221" s="4">
        <f t="shared" si="34"/>
        <v>37412</v>
      </c>
      <c r="AE221">
        <f t="shared" si="35"/>
        <v>0</v>
      </c>
      <c r="AF221">
        <f t="shared" si="33"/>
        <v>0</v>
      </c>
    </row>
    <row r="222" spans="29:32" x14ac:dyDescent="0.2">
      <c r="AC222" s="3"/>
      <c r="AD222" s="4">
        <f t="shared" si="34"/>
        <v>37413</v>
      </c>
      <c r="AE222">
        <f t="shared" si="35"/>
        <v>0</v>
      </c>
      <c r="AF222">
        <f t="shared" si="33"/>
        <v>0</v>
      </c>
    </row>
    <row r="223" spans="29:32" x14ac:dyDescent="0.2">
      <c r="AC223" s="3"/>
      <c r="AD223" s="4">
        <f t="shared" si="34"/>
        <v>37414</v>
      </c>
      <c r="AE223">
        <f t="shared" si="35"/>
        <v>0</v>
      </c>
      <c r="AF223">
        <f t="shared" si="33"/>
        <v>0</v>
      </c>
    </row>
    <row r="224" spans="29:32" x14ac:dyDescent="0.2">
      <c r="AC224" s="3"/>
      <c r="AD224" s="4">
        <f t="shared" si="34"/>
        <v>37415</v>
      </c>
      <c r="AE224">
        <f t="shared" si="35"/>
        <v>0</v>
      </c>
      <c r="AF224">
        <f t="shared" si="33"/>
        <v>0</v>
      </c>
    </row>
    <row r="225" spans="29:32" x14ac:dyDescent="0.2">
      <c r="AC225" s="3"/>
      <c r="AD225" s="4">
        <f t="shared" si="34"/>
        <v>37416</v>
      </c>
      <c r="AE225">
        <f t="shared" si="35"/>
        <v>0</v>
      </c>
      <c r="AF225">
        <f t="shared" si="33"/>
        <v>0</v>
      </c>
    </row>
    <row r="226" spans="29:32" x14ac:dyDescent="0.2">
      <c r="AC226" s="3"/>
      <c r="AD226" s="4">
        <f t="shared" si="34"/>
        <v>37417</v>
      </c>
      <c r="AE226">
        <f t="shared" si="35"/>
        <v>0</v>
      </c>
      <c r="AF226">
        <f t="shared" si="33"/>
        <v>0</v>
      </c>
    </row>
    <row r="227" spans="29:32" x14ac:dyDescent="0.2">
      <c r="AC227" s="3"/>
      <c r="AD227" s="4">
        <f t="shared" si="34"/>
        <v>37418</v>
      </c>
      <c r="AE227">
        <f t="shared" si="35"/>
        <v>0</v>
      </c>
      <c r="AF227">
        <f t="shared" si="33"/>
        <v>0</v>
      </c>
    </row>
    <row r="228" spans="29:32" x14ac:dyDescent="0.2">
      <c r="AC228" s="3"/>
      <c r="AD228" s="4">
        <f t="shared" si="34"/>
        <v>37419</v>
      </c>
      <c r="AE228">
        <f t="shared" si="35"/>
        <v>0</v>
      </c>
      <c r="AF228">
        <f t="shared" si="33"/>
        <v>0</v>
      </c>
    </row>
    <row r="229" spans="29:32" x14ac:dyDescent="0.2">
      <c r="AC229" s="3"/>
      <c r="AD229" s="4">
        <f t="shared" si="34"/>
        <v>37420</v>
      </c>
      <c r="AE229">
        <f t="shared" si="35"/>
        <v>0</v>
      </c>
      <c r="AF229">
        <f t="shared" si="33"/>
        <v>0</v>
      </c>
    </row>
    <row r="230" spans="29:32" x14ac:dyDescent="0.2">
      <c r="AC230" s="3"/>
      <c r="AD230" s="4">
        <f t="shared" si="34"/>
        <v>37421</v>
      </c>
      <c r="AE230">
        <f t="shared" si="35"/>
        <v>0</v>
      </c>
      <c r="AF230">
        <f t="shared" si="33"/>
        <v>0</v>
      </c>
    </row>
    <row r="231" spans="29:32" x14ac:dyDescent="0.2">
      <c r="AC231" s="3"/>
      <c r="AD231" s="4">
        <f t="shared" si="34"/>
        <v>37422</v>
      </c>
      <c r="AE231">
        <f t="shared" si="35"/>
        <v>0</v>
      </c>
      <c r="AF231">
        <f t="shared" si="33"/>
        <v>0</v>
      </c>
    </row>
    <row r="232" spans="29:32" x14ac:dyDescent="0.2">
      <c r="AC232" s="3"/>
      <c r="AD232" s="4">
        <f t="shared" si="34"/>
        <v>37423</v>
      </c>
      <c r="AE232">
        <f t="shared" si="35"/>
        <v>0</v>
      </c>
      <c r="AF232">
        <f t="shared" si="33"/>
        <v>0</v>
      </c>
    </row>
    <row r="233" spans="29:32" x14ac:dyDescent="0.2">
      <c r="AC233" s="3"/>
      <c r="AD233" s="4">
        <f t="shared" si="34"/>
        <v>37424</v>
      </c>
      <c r="AE233">
        <f t="shared" si="35"/>
        <v>0</v>
      </c>
      <c r="AF233">
        <f t="shared" si="33"/>
        <v>0</v>
      </c>
    </row>
    <row r="234" spans="29:32" x14ac:dyDescent="0.2">
      <c r="AC234" s="3"/>
      <c r="AD234" s="4">
        <f t="shared" si="34"/>
        <v>37425</v>
      </c>
      <c r="AE234">
        <f t="shared" si="35"/>
        <v>0</v>
      </c>
      <c r="AF234">
        <f t="shared" si="33"/>
        <v>0</v>
      </c>
    </row>
    <row r="235" spans="29:32" x14ac:dyDescent="0.2">
      <c r="AC235" s="3"/>
      <c r="AD235" s="4">
        <f t="shared" si="34"/>
        <v>37426</v>
      </c>
      <c r="AE235">
        <f t="shared" si="35"/>
        <v>0</v>
      </c>
      <c r="AF235">
        <f t="shared" si="33"/>
        <v>0</v>
      </c>
    </row>
    <row r="236" spans="29:32" x14ac:dyDescent="0.2">
      <c r="AC236" s="3"/>
      <c r="AD236" s="4">
        <f t="shared" si="34"/>
        <v>37427</v>
      </c>
      <c r="AE236">
        <f t="shared" si="35"/>
        <v>0</v>
      </c>
      <c r="AF236">
        <f t="shared" si="33"/>
        <v>0</v>
      </c>
    </row>
    <row r="237" spans="29:32" x14ac:dyDescent="0.2">
      <c r="AC237" s="3"/>
      <c r="AD237" s="4">
        <f t="shared" si="34"/>
        <v>37428</v>
      </c>
      <c r="AE237">
        <f t="shared" si="35"/>
        <v>0</v>
      </c>
      <c r="AF237">
        <f t="shared" si="33"/>
        <v>0</v>
      </c>
    </row>
    <row r="238" spans="29:32" x14ac:dyDescent="0.2">
      <c r="AC238" s="3"/>
      <c r="AD238" s="4">
        <f t="shared" si="34"/>
        <v>37429</v>
      </c>
      <c r="AE238">
        <f t="shared" si="35"/>
        <v>0</v>
      </c>
      <c r="AF238">
        <f t="shared" si="33"/>
        <v>0</v>
      </c>
    </row>
    <row r="239" spans="29:32" x14ac:dyDescent="0.2">
      <c r="AC239" s="3"/>
      <c r="AD239" s="4">
        <f t="shared" si="34"/>
        <v>37430</v>
      </c>
      <c r="AE239">
        <f t="shared" si="35"/>
        <v>0</v>
      </c>
      <c r="AF239">
        <f t="shared" si="33"/>
        <v>0</v>
      </c>
    </row>
    <row r="240" spans="29:32" x14ac:dyDescent="0.2">
      <c r="AC240" s="3"/>
      <c r="AD240" s="4">
        <f t="shared" si="34"/>
        <v>37431</v>
      </c>
      <c r="AE240">
        <f t="shared" si="35"/>
        <v>0</v>
      </c>
      <c r="AF240">
        <f t="shared" si="33"/>
        <v>0</v>
      </c>
    </row>
    <row r="241" spans="29:32" x14ac:dyDescent="0.2">
      <c r="AC241" s="3"/>
      <c r="AD241" s="4">
        <f t="shared" si="34"/>
        <v>37432</v>
      </c>
      <c r="AE241">
        <f t="shared" si="35"/>
        <v>0</v>
      </c>
      <c r="AF241">
        <f t="shared" si="33"/>
        <v>0</v>
      </c>
    </row>
    <row r="242" spans="29:32" x14ac:dyDescent="0.2">
      <c r="AC242" s="3"/>
      <c r="AD242" s="4">
        <f t="shared" si="34"/>
        <v>37433</v>
      </c>
      <c r="AE242">
        <f t="shared" si="35"/>
        <v>0</v>
      </c>
      <c r="AF242">
        <f t="shared" si="33"/>
        <v>0</v>
      </c>
    </row>
    <row r="243" spans="29:32" x14ac:dyDescent="0.2">
      <c r="AC243" s="3"/>
      <c r="AD243" s="4">
        <f t="shared" si="34"/>
        <v>37434</v>
      </c>
      <c r="AE243">
        <f t="shared" si="35"/>
        <v>0</v>
      </c>
      <c r="AF243">
        <f t="shared" si="33"/>
        <v>0</v>
      </c>
    </row>
    <row r="244" spans="29:32" x14ac:dyDescent="0.2">
      <c r="AC244" s="3"/>
      <c r="AD244" s="4">
        <f t="shared" si="34"/>
        <v>37435</v>
      </c>
      <c r="AE244">
        <f t="shared" si="35"/>
        <v>0</v>
      </c>
      <c r="AF244">
        <f t="shared" si="33"/>
        <v>0</v>
      </c>
    </row>
    <row r="245" spans="29:32" x14ac:dyDescent="0.2">
      <c r="AC245" s="3"/>
      <c r="AD245" s="4">
        <f t="shared" si="34"/>
        <v>37436</v>
      </c>
      <c r="AE245">
        <f t="shared" si="35"/>
        <v>0</v>
      </c>
      <c r="AF245">
        <f t="shared" si="33"/>
        <v>0</v>
      </c>
    </row>
    <row r="246" spans="29:32" x14ac:dyDescent="0.2">
      <c r="AC246" s="3"/>
      <c r="AD246" s="4">
        <f t="shared" si="34"/>
        <v>37437</v>
      </c>
      <c r="AE246">
        <f t="shared" si="35"/>
        <v>0</v>
      </c>
      <c r="AF246">
        <f t="shared" si="33"/>
        <v>0</v>
      </c>
    </row>
    <row r="247" spans="29:32" x14ac:dyDescent="0.2">
      <c r="AC247" s="3"/>
      <c r="AD247" s="4">
        <f t="shared" si="34"/>
        <v>37438</v>
      </c>
      <c r="AE247">
        <f t="shared" ref="AE247:AE277" si="36">IF(V17="tad","tad",V17)</f>
        <v>0</v>
      </c>
      <c r="AF247">
        <f t="shared" si="33"/>
        <v>0</v>
      </c>
    </row>
    <row r="248" spans="29:32" x14ac:dyDescent="0.2">
      <c r="AC248" s="3"/>
      <c r="AD248" s="4">
        <f t="shared" si="34"/>
        <v>37439</v>
      </c>
      <c r="AE248">
        <f t="shared" si="36"/>
        <v>0</v>
      </c>
      <c r="AF248">
        <f t="shared" si="33"/>
        <v>0</v>
      </c>
    </row>
    <row r="249" spans="29:32" x14ac:dyDescent="0.2">
      <c r="AC249" s="3"/>
      <c r="AD249" s="4">
        <f t="shared" si="34"/>
        <v>37440</v>
      </c>
      <c r="AE249">
        <f t="shared" si="36"/>
        <v>0</v>
      </c>
      <c r="AF249">
        <f t="shared" si="33"/>
        <v>0</v>
      </c>
    </row>
    <row r="250" spans="29:32" x14ac:dyDescent="0.2">
      <c r="AC250" s="3"/>
      <c r="AD250" s="4">
        <f t="shared" si="34"/>
        <v>37441</v>
      </c>
      <c r="AE250">
        <f t="shared" si="36"/>
        <v>0</v>
      </c>
      <c r="AF250">
        <f t="shared" si="33"/>
        <v>0</v>
      </c>
    </row>
    <row r="251" spans="29:32" x14ac:dyDescent="0.2">
      <c r="AC251" s="3"/>
      <c r="AD251" s="4">
        <f t="shared" si="34"/>
        <v>37442</v>
      </c>
      <c r="AE251">
        <f t="shared" si="36"/>
        <v>0</v>
      </c>
      <c r="AF251">
        <f t="shared" si="33"/>
        <v>0</v>
      </c>
    </row>
    <row r="252" spans="29:32" x14ac:dyDescent="0.2">
      <c r="AC252" s="3"/>
      <c r="AD252" s="4">
        <f t="shared" si="34"/>
        <v>37443</v>
      </c>
      <c r="AE252">
        <f t="shared" si="36"/>
        <v>0</v>
      </c>
      <c r="AF252">
        <f t="shared" si="33"/>
        <v>0</v>
      </c>
    </row>
    <row r="253" spans="29:32" x14ac:dyDescent="0.2">
      <c r="AC253" s="3"/>
      <c r="AD253" s="4">
        <f t="shared" si="34"/>
        <v>37444</v>
      </c>
      <c r="AE253">
        <f t="shared" si="36"/>
        <v>0</v>
      </c>
      <c r="AF253">
        <f t="shared" si="33"/>
        <v>0</v>
      </c>
    </row>
    <row r="254" spans="29:32" x14ac:dyDescent="0.2">
      <c r="AC254" s="3"/>
      <c r="AD254" s="4">
        <f t="shared" si="34"/>
        <v>37445</v>
      </c>
      <c r="AE254">
        <f t="shared" si="36"/>
        <v>0</v>
      </c>
      <c r="AF254">
        <f t="shared" si="33"/>
        <v>0</v>
      </c>
    </row>
    <row r="255" spans="29:32" x14ac:dyDescent="0.2">
      <c r="AC255" s="3"/>
      <c r="AD255" s="4">
        <f t="shared" si="34"/>
        <v>37446</v>
      </c>
      <c r="AE255">
        <f t="shared" si="36"/>
        <v>0</v>
      </c>
      <c r="AF255">
        <f t="shared" si="33"/>
        <v>0</v>
      </c>
    </row>
    <row r="256" spans="29:32" x14ac:dyDescent="0.2">
      <c r="AC256" s="3"/>
      <c r="AD256" s="4">
        <f t="shared" si="34"/>
        <v>37447</v>
      </c>
      <c r="AE256">
        <f t="shared" si="36"/>
        <v>0</v>
      </c>
      <c r="AF256">
        <f t="shared" si="33"/>
        <v>0</v>
      </c>
    </row>
    <row r="257" spans="29:32" x14ac:dyDescent="0.2">
      <c r="AC257" s="3"/>
      <c r="AD257" s="4">
        <f t="shared" si="34"/>
        <v>37448</v>
      </c>
      <c r="AE257">
        <f t="shared" si="36"/>
        <v>0</v>
      </c>
      <c r="AF257">
        <f t="shared" si="33"/>
        <v>0</v>
      </c>
    </row>
    <row r="258" spans="29:32" x14ac:dyDescent="0.2">
      <c r="AC258" s="3"/>
      <c r="AD258" s="4">
        <f t="shared" si="34"/>
        <v>37449</v>
      </c>
      <c r="AE258">
        <f t="shared" si="36"/>
        <v>0</v>
      </c>
      <c r="AF258">
        <f t="shared" ref="AF258:AF321" si="37">IF(COUNT(AD258:AE258)=2,0,-AC$49/500)</f>
        <v>0</v>
      </c>
    </row>
    <row r="259" spans="29:32" x14ac:dyDescent="0.2">
      <c r="AC259" s="3"/>
      <c r="AD259" s="4">
        <f t="shared" ref="AD259:AD322" si="38">AD258+1</f>
        <v>37450</v>
      </c>
      <c r="AE259">
        <f t="shared" si="36"/>
        <v>0</v>
      </c>
      <c r="AF259">
        <f t="shared" si="37"/>
        <v>0</v>
      </c>
    </row>
    <row r="260" spans="29:32" x14ac:dyDescent="0.2">
      <c r="AC260" s="3"/>
      <c r="AD260" s="4">
        <f t="shared" si="38"/>
        <v>37451</v>
      </c>
      <c r="AE260">
        <f t="shared" si="36"/>
        <v>0</v>
      </c>
      <c r="AF260">
        <f t="shared" si="37"/>
        <v>0</v>
      </c>
    </row>
    <row r="261" spans="29:32" x14ac:dyDescent="0.2">
      <c r="AC261" s="3"/>
      <c r="AD261" s="4">
        <f t="shared" si="38"/>
        <v>37452</v>
      </c>
      <c r="AE261">
        <f t="shared" si="36"/>
        <v>0</v>
      </c>
      <c r="AF261">
        <f t="shared" si="37"/>
        <v>0</v>
      </c>
    </row>
    <row r="262" spans="29:32" x14ac:dyDescent="0.2">
      <c r="AC262" s="3"/>
      <c r="AD262" s="4">
        <f t="shared" si="38"/>
        <v>37453</v>
      </c>
      <c r="AE262">
        <f t="shared" si="36"/>
        <v>0</v>
      </c>
      <c r="AF262">
        <f t="shared" si="37"/>
        <v>0</v>
      </c>
    </row>
    <row r="263" spans="29:32" x14ac:dyDescent="0.2">
      <c r="AC263" s="3"/>
      <c r="AD263" s="4">
        <f t="shared" si="38"/>
        <v>37454</v>
      </c>
      <c r="AE263">
        <f t="shared" si="36"/>
        <v>0</v>
      </c>
      <c r="AF263">
        <f t="shared" si="37"/>
        <v>0</v>
      </c>
    </row>
    <row r="264" spans="29:32" x14ac:dyDescent="0.2">
      <c r="AC264" s="3"/>
      <c r="AD264" s="4">
        <f t="shared" si="38"/>
        <v>37455</v>
      </c>
      <c r="AE264">
        <f t="shared" si="36"/>
        <v>0</v>
      </c>
      <c r="AF264">
        <f t="shared" si="37"/>
        <v>0</v>
      </c>
    </row>
    <row r="265" spans="29:32" x14ac:dyDescent="0.2">
      <c r="AC265" s="3"/>
      <c r="AD265" s="4">
        <f t="shared" si="38"/>
        <v>37456</v>
      </c>
      <c r="AE265">
        <f t="shared" si="36"/>
        <v>0</v>
      </c>
      <c r="AF265">
        <f t="shared" si="37"/>
        <v>0</v>
      </c>
    </row>
    <row r="266" spans="29:32" x14ac:dyDescent="0.2">
      <c r="AC266" s="3"/>
      <c r="AD266" s="4">
        <f t="shared" si="38"/>
        <v>37457</v>
      </c>
      <c r="AE266">
        <f t="shared" si="36"/>
        <v>0</v>
      </c>
      <c r="AF266">
        <f t="shared" si="37"/>
        <v>0</v>
      </c>
    </row>
    <row r="267" spans="29:32" x14ac:dyDescent="0.2">
      <c r="AC267" s="3"/>
      <c r="AD267" s="4">
        <f t="shared" si="38"/>
        <v>37458</v>
      </c>
      <c r="AE267">
        <f t="shared" si="36"/>
        <v>0</v>
      </c>
      <c r="AF267">
        <f t="shared" si="37"/>
        <v>0</v>
      </c>
    </row>
    <row r="268" spans="29:32" x14ac:dyDescent="0.2">
      <c r="AC268" s="3"/>
      <c r="AD268" s="4">
        <f t="shared" si="38"/>
        <v>37459</v>
      </c>
      <c r="AE268">
        <f t="shared" si="36"/>
        <v>0</v>
      </c>
      <c r="AF268">
        <f t="shared" si="37"/>
        <v>0</v>
      </c>
    </row>
    <row r="269" spans="29:32" x14ac:dyDescent="0.2">
      <c r="AC269" s="3"/>
      <c r="AD269" s="4">
        <f t="shared" si="38"/>
        <v>37460</v>
      </c>
      <c r="AE269">
        <f t="shared" si="36"/>
        <v>0</v>
      </c>
      <c r="AF269">
        <f t="shared" si="37"/>
        <v>0</v>
      </c>
    </row>
    <row r="270" spans="29:32" x14ac:dyDescent="0.2">
      <c r="AC270" s="3"/>
      <c r="AD270" s="4">
        <f t="shared" si="38"/>
        <v>37461</v>
      </c>
      <c r="AE270">
        <f t="shared" si="36"/>
        <v>0</v>
      </c>
      <c r="AF270">
        <f t="shared" si="37"/>
        <v>0</v>
      </c>
    </row>
    <row r="271" spans="29:32" x14ac:dyDescent="0.2">
      <c r="AC271" s="3"/>
      <c r="AD271" s="4">
        <f t="shared" si="38"/>
        <v>37462</v>
      </c>
      <c r="AE271">
        <f t="shared" si="36"/>
        <v>0</v>
      </c>
      <c r="AF271">
        <f t="shared" si="37"/>
        <v>0</v>
      </c>
    </row>
    <row r="272" spans="29:32" x14ac:dyDescent="0.2">
      <c r="AC272" s="3"/>
      <c r="AD272" s="4">
        <f t="shared" si="38"/>
        <v>37463</v>
      </c>
      <c r="AE272">
        <f t="shared" si="36"/>
        <v>0</v>
      </c>
      <c r="AF272">
        <f t="shared" si="37"/>
        <v>0</v>
      </c>
    </row>
    <row r="273" spans="29:32" x14ac:dyDescent="0.2">
      <c r="AC273" s="3"/>
      <c r="AD273" s="4">
        <f t="shared" si="38"/>
        <v>37464</v>
      </c>
      <c r="AE273">
        <f t="shared" si="36"/>
        <v>0</v>
      </c>
      <c r="AF273">
        <f t="shared" si="37"/>
        <v>0</v>
      </c>
    </row>
    <row r="274" spans="29:32" x14ac:dyDescent="0.2">
      <c r="AC274" s="3"/>
      <c r="AD274" s="4">
        <f t="shared" si="38"/>
        <v>37465</v>
      </c>
      <c r="AE274">
        <f t="shared" si="36"/>
        <v>0</v>
      </c>
      <c r="AF274">
        <f t="shared" si="37"/>
        <v>0</v>
      </c>
    </row>
    <row r="275" spans="29:32" x14ac:dyDescent="0.2">
      <c r="AC275" s="3"/>
      <c r="AD275" s="4">
        <f t="shared" si="38"/>
        <v>37466</v>
      </c>
      <c r="AE275">
        <f t="shared" si="36"/>
        <v>0</v>
      </c>
      <c r="AF275">
        <f t="shared" si="37"/>
        <v>0</v>
      </c>
    </row>
    <row r="276" spans="29:32" x14ac:dyDescent="0.2">
      <c r="AC276" s="3"/>
      <c r="AD276" s="4">
        <f t="shared" si="38"/>
        <v>37467</v>
      </c>
      <c r="AE276">
        <f t="shared" si="36"/>
        <v>0</v>
      </c>
      <c r="AF276">
        <f t="shared" si="37"/>
        <v>0</v>
      </c>
    </row>
    <row r="277" spans="29:32" x14ac:dyDescent="0.2">
      <c r="AC277" s="3"/>
      <c r="AD277" s="4">
        <f t="shared" si="38"/>
        <v>37468</v>
      </c>
      <c r="AE277">
        <f t="shared" si="36"/>
        <v>0</v>
      </c>
      <c r="AF277">
        <f t="shared" si="37"/>
        <v>0</v>
      </c>
    </row>
    <row r="278" spans="29:32" x14ac:dyDescent="0.2">
      <c r="AC278" s="3"/>
      <c r="AD278" s="4">
        <f t="shared" si="38"/>
        <v>37469</v>
      </c>
      <c r="AE278">
        <f t="shared" ref="AE278:AE308" si="39">IF(W17="tad","tad",W17)</f>
        <v>0</v>
      </c>
      <c r="AF278">
        <f t="shared" si="37"/>
        <v>0</v>
      </c>
    </row>
    <row r="279" spans="29:32" x14ac:dyDescent="0.2">
      <c r="AC279" s="3"/>
      <c r="AD279" s="4">
        <f t="shared" si="38"/>
        <v>37470</v>
      </c>
      <c r="AE279">
        <f t="shared" si="39"/>
        <v>0</v>
      </c>
      <c r="AF279">
        <f t="shared" si="37"/>
        <v>0</v>
      </c>
    </row>
    <row r="280" spans="29:32" x14ac:dyDescent="0.2">
      <c r="AC280" s="3"/>
      <c r="AD280" s="4">
        <f t="shared" si="38"/>
        <v>37471</v>
      </c>
      <c r="AE280">
        <f t="shared" si="39"/>
        <v>0</v>
      </c>
      <c r="AF280">
        <f t="shared" si="37"/>
        <v>0</v>
      </c>
    </row>
    <row r="281" spans="29:32" x14ac:dyDescent="0.2">
      <c r="AC281" s="3"/>
      <c r="AD281" s="4">
        <f t="shared" si="38"/>
        <v>37472</v>
      </c>
      <c r="AE281">
        <f t="shared" si="39"/>
        <v>0</v>
      </c>
      <c r="AF281">
        <f t="shared" si="37"/>
        <v>0</v>
      </c>
    </row>
    <row r="282" spans="29:32" x14ac:dyDescent="0.2">
      <c r="AC282" s="3"/>
      <c r="AD282" s="4">
        <f t="shared" si="38"/>
        <v>37473</v>
      </c>
      <c r="AE282">
        <f t="shared" si="39"/>
        <v>0</v>
      </c>
      <c r="AF282">
        <f t="shared" si="37"/>
        <v>0</v>
      </c>
    </row>
    <row r="283" spans="29:32" x14ac:dyDescent="0.2">
      <c r="AC283" s="3"/>
      <c r="AD283" s="4">
        <f t="shared" si="38"/>
        <v>37474</v>
      </c>
      <c r="AE283">
        <f t="shared" si="39"/>
        <v>0</v>
      </c>
      <c r="AF283">
        <f t="shared" si="37"/>
        <v>0</v>
      </c>
    </row>
    <row r="284" spans="29:32" x14ac:dyDescent="0.2">
      <c r="AC284" s="3"/>
      <c r="AD284" s="4">
        <f t="shared" si="38"/>
        <v>37475</v>
      </c>
      <c r="AE284">
        <f t="shared" si="39"/>
        <v>0</v>
      </c>
      <c r="AF284">
        <f t="shared" si="37"/>
        <v>0</v>
      </c>
    </row>
    <row r="285" spans="29:32" x14ac:dyDescent="0.2">
      <c r="AC285" s="3"/>
      <c r="AD285" s="4">
        <f t="shared" si="38"/>
        <v>37476</v>
      </c>
      <c r="AE285">
        <f t="shared" si="39"/>
        <v>0</v>
      </c>
      <c r="AF285">
        <f t="shared" si="37"/>
        <v>0</v>
      </c>
    </row>
    <row r="286" spans="29:32" x14ac:dyDescent="0.2">
      <c r="AC286" s="3"/>
      <c r="AD286" s="4">
        <f t="shared" si="38"/>
        <v>37477</v>
      </c>
      <c r="AE286">
        <f t="shared" si="39"/>
        <v>0</v>
      </c>
      <c r="AF286">
        <f t="shared" si="37"/>
        <v>0</v>
      </c>
    </row>
    <row r="287" spans="29:32" x14ac:dyDescent="0.2">
      <c r="AC287" s="3"/>
      <c r="AD287" s="4">
        <f t="shared" si="38"/>
        <v>37478</v>
      </c>
      <c r="AE287">
        <f t="shared" si="39"/>
        <v>0</v>
      </c>
      <c r="AF287">
        <f t="shared" si="37"/>
        <v>0</v>
      </c>
    </row>
    <row r="288" spans="29:32" x14ac:dyDescent="0.2">
      <c r="AC288" s="3"/>
      <c r="AD288" s="4">
        <f t="shared" si="38"/>
        <v>37479</v>
      </c>
      <c r="AE288">
        <f t="shared" si="39"/>
        <v>0</v>
      </c>
      <c r="AF288">
        <f t="shared" si="37"/>
        <v>0</v>
      </c>
    </row>
    <row r="289" spans="29:32" x14ac:dyDescent="0.2">
      <c r="AC289" s="3"/>
      <c r="AD289" s="4">
        <f t="shared" si="38"/>
        <v>37480</v>
      </c>
      <c r="AE289">
        <f t="shared" si="39"/>
        <v>0</v>
      </c>
      <c r="AF289">
        <f t="shared" si="37"/>
        <v>0</v>
      </c>
    </row>
    <row r="290" spans="29:32" x14ac:dyDescent="0.2">
      <c r="AC290" s="3"/>
      <c r="AD290" s="4">
        <f t="shared" si="38"/>
        <v>37481</v>
      </c>
      <c r="AE290">
        <f t="shared" si="39"/>
        <v>0</v>
      </c>
      <c r="AF290">
        <f t="shared" si="37"/>
        <v>0</v>
      </c>
    </row>
    <row r="291" spans="29:32" x14ac:dyDescent="0.2">
      <c r="AC291" s="3"/>
      <c r="AD291" s="4">
        <f t="shared" si="38"/>
        <v>37482</v>
      </c>
      <c r="AE291">
        <f t="shared" si="39"/>
        <v>0</v>
      </c>
      <c r="AF291">
        <f t="shared" si="37"/>
        <v>0</v>
      </c>
    </row>
    <row r="292" spans="29:32" x14ac:dyDescent="0.2">
      <c r="AC292" s="3"/>
      <c r="AD292" s="4">
        <f t="shared" si="38"/>
        <v>37483</v>
      </c>
      <c r="AE292">
        <f t="shared" si="39"/>
        <v>0</v>
      </c>
      <c r="AF292">
        <f t="shared" si="37"/>
        <v>0</v>
      </c>
    </row>
    <row r="293" spans="29:32" x14ac:dyDescent="0.2">
      <c r="AC293" s="3"/>
      <c r="AD293" s="4">
        <f t="shared" si="38"/>
        <v>37484</v>
      </c>
      <c r="AE293">
        <f t="shared" si="39"/>
        <v>0</v>
      </c>
      <c r="AF293">
        <f t="shared" si="37"/>
        <v>0</v>
      </c>
    </row>
    <row r="294" spans="29:32" x14ac:dyDescent="0.2">
      <c r="AC294" s="3"/>
      <c r="AD294" s="4">
        <f t="shared" si="38"/>
        <v>37485</v>
      </c>
      <c r="AE294">
        <f t="shared" si="39"/>
        <v>0</v>
      </c>
      <c r="AF294">
        <f t="shared" si="37"/>
        <v>0</v>
      </c>
    </row>
    <row r="295" spans="29:32" x14ac:dyDescent="0.2">
      <c r="AC295" s="3"/>
      <c r="AD295" s="4">
        <f t="shared" si="38"/>
        <v>37486</v>
      </c>
      <c r="AE295">
        <f t="shared" si="39"/>
        <v>0</v>
      </c>
      <c r="AF295">
        <f t="shared" si="37"/>
        <v>0</v>
      </c>
    </row>
    <row r="296" spans="29:32" x14ac:dyDescent="0.2">
      <c r="AC296" s="3"/>
      <c r="AD296" s="4">
        <f t="shared" si="38"/>
        <v>37487</v>
      </c>
      <c r="AE296">
        <f t="shared" si="39"/>
        <v>0</v>
      </c>
      <c r="AF296">
        <f t="shared" si="37"/>
        <v>0</v>
      </c>
    </row>
    <row r="297" spans="29:32" x14ac:dyDescent="0.2">
      <c r="AC297" s="3"/>
      <c r="AD297" s="4">
        <f t="shared" si="38"/>
        <v>37488</v>
      </c>
      <c r="AE297">
        <f t="shared" si="39"/>
        <v>0</v>
      </c>
      <c r="AF297">
        <f t="shared" si="37"/>
        <v>0</v>
      </c>
    </row>
    <row r="298" spans="29:32" x14ac:dyDescent="0.2">
      <c r="AC298" s="3"/>
      <c r="AD298" s="4">
        <f t="shared" si="38"/>
        <v>37489</v>
      </c>
      <c r="AE298">
        <f t="shared" si="39"/>
        <v>0</v>
      </c>
      <c r="AF298">
        <f t="shared" si="37"/>
        <v>0</v>
      </c>
    </row>
    <row r="299" spans="29:32" x14ac:dyDescent="0.2">
      <c r="AC299" s="3"/>
      <c r="AD299" s="4">
        <f t="shared" si="38"/>
        <v>37490</v>
      </c>
      <c r="AE299">
        <f t="shared" si="39"/>
        <v>0</v>
      </c>
      <c r="AF299">
        <f t="shared" si="37"/>
        <v>0</v>
      </c>
    </row>
    <row r="300" spans="29:32" x14ac:dyDescent="0.2">
      <c r="AC300" s="3"/>
      <c r="AD300" s="4">
        <f t="shared" si="38"/>
        <v>37491</v>
      </c>
      <c r="AE300">
        <f t="shared" si="39"/>
        <v>0</v>
      </c>
      <c r="AF300">
        <f t="shared" si="37"/>
        <v>0</v>
      </c>
    </row>
    <row r="301" spans="29:32" x14ac:dyDescent="0.2">
      <c r="AC301" s="3"/>
      <c r="AD301" s="4">
        <f t="shared" si="38"/>
        <v>37492</v>
      </c>
      <c r="AE301">
        <f t="shared" si="39"/>
        <v>0</v>
      </c>
      <c r="AF301">
        <f t="shared" si="37"/>
        <v>0</v>
      </c>
    </row>
    <row r="302" spans="29:32" x14ac:dyDescent="0.2">
      <c r="AC302" s="3"/>
      <c r="AD302" s="4">
        <f t="shared" si="38"/>
        <v>37493</v>
      </c>
      <c r="AE302">
        <f t="shared" si="39"/>
        <v>0</v>
      </c>
      <c r="AF302">
        <f t="shared" si="37"/>
        <v>0</v>
      </c>
    </row>
    <row r="303" spans="29:32" x14ac:dyDescent="0.2">
      <c r="AC303" s="3"/>
      <c r="AD303" s="4">
        <f t="shared" si="38"/>
        <v>37494</v>
      </c>
      <c r="AE303">
        <f t="shared" si="39"/>
        <v>0</v>
      </c>
      <c r="AF303">
        <f t="shared" si="37"/>
        <v>0</v>
      </c>
    </row>
    <row r="304" spans="29:32" x14ac:dyDescent="0.2">
      <c r="AC304" s="3"/>
      <c r="AD304" s="4">
        <f t="shared" si="38"/>
        <v>37495</v>
      </c>
      <c r="AE304">
        <f t="shared" si="39"/>
        <v>0</v>
      </c>
      <c r="AF304">
        <f t="shared" si="37"/>
        <v>0</v>
      </c>
    </row>
    <row r="305" spans="29:32" x14ac:dyDescent="0.2">
      <c r="AC305" s="3"/>
      <c r="AD305" s="4">
        <f t="shared" si="38"/>
        <v>37496</v>
      </c>
      <c r="AE305">
        <f t="shared" si="39"/>
        <v>0</v>
      </c>
      <c r="AF305">
        <f t="shared" si="37"/>
        <v>0</v>
      </c>
    </row>
    <row r="306" spans="29:32" x14ac:dyDescent="0.2">
      <c r="AC306" s="3"/>
      <c r="AD306" s="4">
        <f t="shared" si="38"/>
        <v>37497</v>
      </c>
      <c r="AE306">
        <f t="shared" si="39"/>
        <v>0</v>
      </c>
      <c r="AF306">
        <f t="shared" si="37"/>
        <v>0</v>
      </c>
    </row>
    <row r="307" spans="29:32" x14ac:dyDescent="0.2">
      <c r="AC307" s="3"/>
      <c r="AD307" s="4">
        <f t="shared" si="38"/>
        <v>37498</v>
      </c>
      <c r="AE307">
        <f t="shared" si="39"/>
        <v>0</v>
      </c>
      <c r="AF307">
        <f t="shared" si="37"/>
        <v>0</v>
      </c>
    </row>
    <row r="308" spans="29:32" x14ac:dyDescent="0.2">
      <c r="AC308" s="3"/>
      <c r="AD308" s="4">
        <f t="shared" si="38"/>
        <v>37499</v>
      </c>
      <c r="AE308">
        <f t="shared" si="39"/>
        <v>0</v>
      </c>
      <c r="AF308">
        <f t="shared" si="37"/>
        <v>0</v>
      </c>
    </row>
    <row r="309" spans="29:32" x14ac:dyDescent="0.2">
      <c r="AC309" s="3"/>
      <c r="AD309" s="4">
        <f t="shared" si="38"/>
        <v>37500</v>
      </c>
      <c r="AE309">
        <f t="shared" ref="AE309:AE338" si="40">IF(X17="tad","tad",X17)</f>
        <v>0</v>
      </c>
      <c r="AF309">
        <f t="shared" si="37"/>
        <v>0</v>
      </c>
    </row>
    <row r="310" spans="29:32" x14ac:dyDescent="0.2">
      <c r="AC310" s="3"/>
      <c r="AD310" s="4">
        <f t="shared" si="38"/>
        <v>37501</v>
      </c>
      <c r="AE310">
        <f t="shared" si="40"/>
        <v>0</v>
      </c>
      <c r="AF310">
        <f t="shared" si="37"/>
        <v>0</v>
      </c>
    </row>
    <row r="311" spans="29:32" x14ac:dyDescent="0.2">
      <c r="AC311" s="3"/>
      <c r="AD311" s="4">
        <f t="shared" si="38"/>
        <v>37502</v>
      </c>
      <c r="AE311">
        <f t="shared" si="40"/>
        <v>0</v>
      </c>
      <c r="AF311">
        <f t="shared" si="37"/>
        <v>0</v>
      </c>
    </row>
    <row r="312" spans="29:32" x14ac:dyDescent="0.2">
      <c r="AC312" s="3"/>
      <c r="AD312" s="4">
        <f t="shared" si="38"/>
        <v>37503</v>
      </c>
      <c r="AE312">
        <f t="shared" si="40"/>
        <v>0</v>
      </c>
      <c r="AF312">
        <f t="shared" si="37"/>
        <v>0</v>
      </c>
    </row>
    <row r="313" spans="29:32" x14ac:dyDescent="0.2">
      <c r="AC313" s="3"/>
      <c r="AD313" s="4">
        <f t="shared" si="38"/>
        <v>37504</v>
      </c>
      <c r="AE313">
        <f t="shared" si="40"/>
        <v>0</v>
      </c>
      <c r="AF313">
        <f t="shared" si="37"/>
        <v>0</v>
      </c>
    </row>
    <row r="314" spans="29:32" x14ac:dyDescent="0.2">
      <c r="AC314" s="3"/>
      <c r="AD314" s="4">
        <f t="shared" si="38"/>
        <v>37505</v>
      </c>
      <c r="AE314">
        <f t="shared" si="40"/>
        <v>0</v>
      </c>
      <c r="AF314">
        <f t="shared" si="37"/>
        <v>0</v>
      </c>
    </row>
    <row r="315" spans="29:32" x14ac:dyDescent="0.2">
      <c r="AC315" s="3"/>
      <c r="AD315" s="4">
        <f t="shared" si="38"/>
        <v>37506</v>
      </c>
      <c r="AE315">
        <f t="shared" si="40"/>
        <v>0</v>
      </c>
      <c r="AF315">
        <f t="shared" si="37"/>
        <v>0</v>
      </c>
    </row>
    <row r="316" spans="29:32" x14ac:dyDescent="0.2">
      <c r="AC316" s="3"/>
      <c r="AD316" s="4">
        <f t="shared" si="38"/>
        <v>37507</v>
      </c>
      <c r="AE316">
        <f t="shared" si="40"/>
        <v>0</v>
      </c>
      <c r="AF316">
        <f t="shared" si="37"/>
        <v>0</v>
      </c>
    </row>
    <row r="317" spans="29:32" x14ac:dyDescent="0.2">
      <c r="AC317" s="3"/>
      <c r="AD317" s="4">
        <f t="shared" si="38"/>
        <v>37508</v>
      </c>
      <c r="AE317">
        <f t="shared" si="40"/>
        <v>0</v>
      </c>
      <c r="AF317">
        <f t="shared" si="37"/>
        <v>0</v>
      </c>
    </row>
    <row r="318" spans="29:32" x14ac:dyDescent="0.2">
      <c r="AC318" s="3"/>
      <c r="AD318" s="4">
        <f t="shared" si="38"/>
        <v>37509</v>
      </c>
      <c r="AE318">
        <f t="shared" si="40"/>
        <v>0</v>
      </c>
      <c r="AF318">
        <f t="shared" si="37"/>
        <v>0</v>
      </c>
    </row>
    <row r="319" spans="29:32" x14ac:dyDescent="0.2">
      <c r="AC319" s="3"/>
      <c r="AD319" s="4">
        <f t="shared" si="38"/>
        <v>37510</v>
      </c>
      <c r="AE319">
        <f t="shared" si="40"/>
        <v>0</v>
      </c>
      <c r="AF319">
        <f t="shared" si="37"/>
        <v>0</v>
      </c>
    </row>
    <row r="320" spans="29:32" x14ac:dyDescent="0.2">
      <c r="AC320" s="3"/>
      <c r="AD320" s="4">
        <f t="shared" si="38"/>
        <v>37511</v>
      </c>
      <c r="AE320">
        <f t="shared" si="40"/>
        <v>0</v>
      </c>
      <c r="AF320">
        <f t="shared" si="37"/>
        <v>0</v>
      </c>
    </row>
    <row r="321" spans="29:32" x14ac:dyDescent="0.2">
      <c r="AC321" s="3"/>
      <c r="AD321" s="4">
        <f t="shared" si="38"/>
        <v>37512</v>
      </c>
      <c r="AE321">
        <f t="shared" si="40"/>
        <v>0</v>
      </c>
      <c r="AF321">
        <f t="shared" si="37"/>
        <v>0</v>
      </c>
    </row>
    <row r="322" spans="29:32" x14ac:dyDescent="0.2">
      <c r="AC322" s="3"/>
      <c r="AD322" s="4">
        <f t="shared" si="38"/>
        <v>37513</v>
      </c>
      <c r="AE322">
        <f t="shared" si="40"/>
        <v>0</v>
      </c>
      <c r="AF322">
        <f t="shared" ref="AF322:AF385" si="41">IF(COUNT(AD322:AE322)=2,0,-AC$49/500)</f>
        <v>0</v>
      </c>
    </row>
    <row r="323" spans="29:32" x14ac:dyDescent="0.2">
      <c r="AC323" s="3"/>
      <c r="AD323" s="4">
        <f t="shared" ref="AD323:AD386" si="42">AD322+1</f>
        <v>37514</v>
      </c>
      <c r="AE323">
        <f t="shared" si="40"/>
        <v>0</v>
      </c>
      <c r="AF323">
        <f t="shared" si="41"/>
        <v>0</v>
      </c>
    </row>
    <row r="324" spans="29:32" x14ac:dyDescent="0.2">
      <c r="AC324" s="3"/>
      <c r="AD324" s="4">
        <f t="shared" si="42"/>
        <v>37515</v>
      </c>
      <c r="AE324">
        <f t="shared" si="40"/>
        <v>0</v>
      </c>
      <c r="AF324">
        <f t="shared" si="41"/>
        <v>0</v>
      </c>
    </row>
    <row r="325" spans="29:32" x14ac:dyDescent="0.2">
      <c r="AC325" s="3"/>
      <c r="AD325" s="4">
        <f t="shared" si="42"/>
        <v>37516</v>
      </c>
      <c r="AE325">
        <f t="shared" si="40"/>
        <v>0</v>
      </c>
      <c r="AF325">
        <f t="shared" si="41"/>
        <v>0</v>
      </c>
    </row>
    <row r="326" spans="29:32" x14ac:dyDescent="0.2">
      <c r="AC326" s="3"/>
      <c r="AD326" s="4">
        <f t="shared" si="42"/>
        <v>37517</v>
      </c>
      <c r="AE326">
        <f t="shared" si="40"/>
        <v>0</v>
      </c>
      <c r="AF326">
        <f t="shared" si="41"/>
        <v>0</v>
      </c>
    </row>
    <row r="327" spans="29:32" x14ac:dyDescent="0.2">
      <c r="AC327" s="3"/>
      <c r="AD327" s="4">
        <f t="shared" si="42"/>
        <v>37518</v>
      </c>
      <c r="AE327">
        <f t="shared" si="40"/>
        <v>0</v>
      </c>
      <c r="AF327">
        <f t="shared" si="41"/>
        <v>0</v>
      </c>
    </row>
    <row r="328" spans="29:32" x14ac:dyDescent="0.2">
      <c r="AC328" s="3"/>
      <c r="AD328" s="4">
        <f t="shared" si="42"/>
        <v>37519</v>
      </c>
      <c r="AE328">
        <f t="shared" si="40"/>
        <v>0</v>
      </c>
      <c r="AF328">
        <f t="shared" si="41"/>
        <v>0</v>
      </c>
    </row>
    <row r="329" spans="29:32" x14ac:dyDescent="0.2">
      <c r="AC329" s="3"/>
      <c r="AD329" s="4">
        <f t="shared" si="42"/>
        <v>37520</v>
      </c>
      <c r="AE329">
        <f t="shared" si="40"/>
        <v>0</v>
      </c>
      <c r="AF329">
        <f t="shared" si="41"/>
        <v>0</v>
      </c>
    </row>
    <row r="330" spans="29:32" x14ac:dyDescent="0.2">
      <c r="AC330" s="3"/>
      <c r="AD330" s="4">
        <f t="shared" si="42"/>
        <v>37521</v>
      </c>
      <c r="AE330">
        <f t="shared" si="40"/>
        <v>0</v>
      </c>
      <c r="AF330">
        <f t="shared" si="41"/>
        <v>0</v>
      </c>
    </row>
    <row r="331" spans="29:32" x14ac:dyDescent="0.2">
      <c r="AC331" s="3"/>
      <c r="AD331" s="4">
        <f t="shared" si="42"/>
        <v>37522</v>
      </c>
      <c r="AE331">
        <f t="shared" si="40"/>
        <v>0</v>
      </c>
      <c r="AF331">
        <f t="shared" si="41"/>
        <v>0</v>
      </c>
    </row>
    <row r="332" spans="29:32" x14ac:dyDescent="0.2">
      <c r="AC332" s="3"/>
      <c r="AD332" s="4">
        <f t="shared" si="42"/>
        <v>37523</v>
      </c>
      <c r="AE332">
        <f t="shared" si="40"/>
        <v>0</v>
      </c>
      <c r="AF332">
        <f t="shared" si="41"/>
        <v>0</v>
      </c>
    </row>
    <row r="333" spans="29:32" x14ac:dyDescent="0.2">
      <c r="AC333" s="3"/>
      <c r="AD333" s="4">
        <f t="shared" si="42"/>
        <v>37524</v>
      </c>
      <c r="AE333">
        <f t="shared" si="40"/>
        <v>0</v>
      </c>
      <c r="AF333">
        <f t="shared" si="41"/>
        <v>0</v>
      </c>
    </row>
    <row r="334" spans="29:32" x14ac:dyDescent="0.2">
      <c r="AC334" s="3"/>
      <c r="AD334" s="4">
        <f t="shared" si="42"/>
        <v>37525</v>
      </c>
      <c r="AE334">
        <f t="shared" si="40"/>
        <v>0</v>
      </c>
      <c r="AF334">
        <f t="shared" si="41"/>
        <v>0</v>
      </c>
    </row>
    <row r="335" spans="29:32" x14ac:dyDescent="0.2">
      <c r="AC335" s="3"/>
      <c r="AD335" s="4">
        <f t="shared" si="42"/>
        <v>37526</v>
      </c>
      <c r="AE335">
        <f t="shared" si="40"/>
        <v>0</v>
      </c>
      <c r="AF335">
        <f t="shared" si="41"/>
        <v>0</v>
      </c>
    </row>
    <row r="336" spans="29:32" x14ac:dyDescent="0.2">
      <c r="AC336" s="3"/>
      <c r="AD336" s="4">
        <f t="shared" si="42"/>
        <v>37527</v>
      </c>
      <c r="AE336">
        <f t="shared" si="40"/>
        <v>0</v>
      </c>
      <c r="AF336">
        <f t="shared" si="41"/>
        <v>0</v>
      </c>
    </row>
    <row r="337" spans="29:32" x14ac:dyDescent="0.2">
      <c r="AC337" s="3"/>
      <c r="AD337" s="4">
        <f t="shared" si="42"/>
        <v>37528</v>
      </c>
      <c r="AE337">
        <f t="shared" si="40"/>
        <v>0</v>
      </c>
      <c r="AF337">
        <f t="shared" si="41"/>
        <v>0</v>
      </c>
    </row>
    <row r="338" spans="29:32" x14ac:dyDescent="0.2">
      <c r="AC338" s="3"/>
      <c r="AD338" s="4">
        <f t="shared" si="42"/>
        <v>37529</v>
      </c>
      <c r="AE338">
        <f t="shared" si="40"/>
        <v>0</v>
      </c>
      <c r="AF338">
        <f t="shared" si="41"/>
        <v>0</v>
      </c>
    </row>
    <row r="339" spans="29:32" x14ac:dyDescent="0.2">
      <c r="AC339" s="3"/>
      <c r="AD339" s="4">
        <f t="shared" si="42"/>
        <v>37530</v>
      </c>
      <c r="AE339">
        <f t="shared" ref="AE339:AE369" si="43">IF(Y17="tad","tad",Y17)</f>
        <v>0</v>
      </c>
      <c r="AF339">
        <f t="shared" si="41"/>
        <v>0</v>
      </c>
    </row>
    <row r="340" spans="29:32" x14ac:dyDescent="0.2">
      <c r="AC340" s="3"/>
      <c r="AD340" s="4">
        <f t="shared" si="42"/>
        <v>37531</v>
      </c>
      <c r="AE340">
        <f t="shared" si="43"/>
        <v>0</v>
      </c>
      <c r="AF340">
        <f t="shared" si="41"/>
        <v>0</v>
      </c>
    </row>
    <row r="341" spans="29:32" x14ac:dyDescent="0.2">
      <c r="AC341" s="3"/>
      <c r="AD341" s="4">
        <f t="shared" si="42"/>
        <v>37532</v>
      </c>
      <c r="AE341">
        <f t="shared" si="43"/>
        <v>0</v>
      </c>
      <c r="AF341">
        <f t="shared" si="41"/>
        <v>0</v>
      </c>
    </row>
    <row r="342" spans="29:32" x14ac:dyDescent="0.2">
      <c r="AC342" s="3"/>
      <c r="AD342" s="4">
        <f t="shared" si="42"/>
        <v>37533</v>
      </c>
      <c r="AE342">
        <f t="shared" si="43"/>
        <v>0</v>
      </c>
      <c r="AF342">
        <f t="shared" si="41"/>
        <v>0</v>
      </c>
    </row>
    <row r="343" spans="29:32" x14ac:dyDescent="0.2">
      <c r="AC343" s="3"/>
      <c r="AD343" s="4">
        <f t="shared" si="42"/>
        <v>37534</v>
      </c>
      <c r="AE343">
        <f t="shared" si="43"/>
        <v>0</v>
      </c>
      <c r="AF343">
        <f t="shared" si="41"/>
        <v>0</v>
      </c>
    </row>
    <row r="344" spans="29:32" x14ac:dyDescent="0.2">
      <c r="AC344" s="3"/>
      <c r="AD344" s="4">
        <f t="shared" si="42"/>
        <v>37535</v>
      </c>
      <c r="AE344">
        <f t="shared" si="43"/>
        <v>0</v>
      </c>
      <c r="AF344">
        <f t="shared" si="41"/>
        <v>0</v>
      </c>
    </row>
    <row r="345" spans="29:32" x14ac:dyDescent="0.2">
      <c r="AC345" s="3"/>
      <c r="AD345" s="4">
        <f t="shared" si="42"/>
        <v>37536</v>
      </c>
      <c r="AE345">
        <f t="shared" si="43"/>
        <v>0</v>
      </c>
      <c r="AF345">
        <f t="shared" si="41"/>
        <v>0</v>
      </c>
    </row>
    <row r="346" spans="29:32" x14ac:dyDescent="0.2">
      <c r="AC346" s="3"/>
      <c r="AD346" s="4">
        <f t="shared" si="42"/>
        <v>37537</v>
      </c>
      <c r="AE346">
        <f t="shared" si="43"/>
        <v>0</v>
      </c>
      <c r="AF346">
        <f t="shared" si="41"/>
        <v>0</v>
      </c>
    </row>
    <row r="347" spans="29:32" x14ac:dyDescent="0.2">
      <c r="AC347" s="3"/>
      <c r="AD347" s="4">
        <f t="shared" si="42"/>
        <v>37538</v>
      </c>
      <c r="AE347">
        <f t="shared" si="43"/>
        <v>0</v>
      </c>
      <c r="AF347">
        <f t="shared" si="41"/>
        <v>0</v>
      </c>
    </row>
    <row r="348" spans="29:32" x14ac:dyDescent="0.2">
      <c r="AC348" s="3"/>
      <c r="AD348" s="4">
        <f t="shared" si="42"/>
        <v>37539</v>
      </c>
      <c r="AE348">
        <f t="shared" si="43"/>
        <v>0</v>
      </c>
      <c r="AF348">
        <f t="shared" si="41"/>
        <v>0</v>
      </c>
    </row>
    <row r="349" spans="29:32" x14ac:dyDescent="0.2">
      <c r="AC349" s="3"/>
      <c r="AD349" s="4">
        <f t="shared" si="42"/>
        <v>37540</v>
      </c>
      <c r="AE349">
        <f t="shared" si="43"/>
        <v>0</v>
      </c>
      <c r="AF349">
        <f t="shared" si="41"/>
        <v>0</v>
      </c>
    </row>
    <row r="350" spans="29:32" x14ac:dyDescent="0.2">
      <c r="AC350" s="3"/>
      <c r="AD350" s="4">
        <f t="shared" si="42"/>
        <v>37541</v>
      </c>
      <c r="AE350">
        <f t="shared" si="43"/>
        <v>0</v>
      </c>
      <c r="AF350">
        <f t="shared" si="41"/>
        <v>0</v>
      </c>
    </row>
    <row r="351" spans="29:32" x14ac:dyDescent="0.2">
      <c r="AC351" s="3"/>
      <c r="AD351" s="4">
        <f t="shared" si="42"/>
        <v>37542</v>
      </c>
      <c r="AE351">
        <f t="shared" si="43"/>
        <v>0</v>
      </c>
      <c r="AF351">
        <f t="shared" si="41"/>
        <v>0</v>
      </c>
    </row>
    <row r="352" spans="29:32" x14ac:dyDescent="0.2">
      <c r="AC352" s="3"/>
      <c r="AD352" s="4">
        <f t="shared" si="42"/>
        <v>37543</v>
      </c>
      <c r="AE352">
        <f t="shared" si="43"/>
        <v>0</v>
      </c>
      <c r="AF352">
        <f t="shared" si="41"/>
        <v>0</v>
      </c>
    </row>
    <row r="353" spans="29:32" x14ac:dyDescent="0.2">
      <c r="AC353" s="3"/>
      <c r="AD353" s="4">
        <f t="shared" si="42"/>
        <v>37544</v>
      </c>
      <c r="AE353">
        <f t="shared" si="43"/>
        <v>0</v>
      </c>
      <c r="AF353">
        <f t="shared" si="41"/>
        <v>0</v>
      </c>
    </row>
    <row r="354" spans="29:32" x14ac:dyDescent="0.2">
      <c r="AC354" s="3"/>
      <c r="AD354" s="4">
        <f t="shared" si="42"/>
        <v>37545</v>
      </c>
      <c r="AE354">
        <f t="shared" si="43"/>
        <v>0</v>
      </c>
      <c r="AF354">
        <f t="shared" si="41"/>
        <v>0</v>
      </c>
    </row>
    <row r="355" spans="29:32" x14ac:dyDescent="0.2">
      <c r="AC355" s="3"/>
      <c r="AD355" s="4">
        <f t="shared" si="42"/>
        <v>37546</v>
      </c>
      <c r="AE355">
        <f t="shared" si="43"/>
        <v>0</v>
      </c>
      <c r="AF355">
        <f t="shared" si="41"/>
        <v>0</v>
      </c>
    </row>
    <row r="356" spans="29:32" x14ac:dyDescent="0.2">
      <c r="AC356" s="3"/>
      <c r="AD356" s="4">
        <f t="shared" si="42"/>
        <v>37547</v>
      </c>
      <c r="AE356">
        <f t="shared" si="43"/>
        <v>0</v>
      </c>
      <c r="AF356">
        <f t="shared" si="41"/>
        <v>0</v>
      </c>
    </row>
    <row r="357" spans="29:32" x14ac:dyDescent="0.2">
      <c r="AC357" s="3"/>
      <c r="AD357" s="4">
        <f t="shared" si="42"/>
        <v>37548</v>
      </c>
      <c r="AE357">
        <f t="shared" si="43"/>
        <v>0</v>
      </c>
      <c r="AF357">
        <f t="shared" si="41"/>
        <v>0</v>
      </c>
    </row>
    <row r="358" spans="29:32" x14ac:dyDescent="0.2">
      <c r="AC358" s="3"/>
      <c r="AD358" s="4">
        <f t="shared" si="42"/>
        <v>37549</v>
      </c>
      <c r="AE358">
        <f t="shared" si="43"/>
        <v>0</v>
      </c>
      <c r="AF358">
        <f t="shared" si="41"/>
        <v>0</v>
      </c>
    </row>
    <row r="359" spans="29:32" x14ac:dyDescent="0.2">
      <c r="AC359" s="3"/>
      <c r="AD359" s="4">
        <f t="shared" si="42"/>
        <v>37550</v>
      </c>
      <c r="AE359">
        <f t="shared" si="43"/>
        <v>0</v>
      </c>
      <c r="AF359">
        <f t="shared" si="41"/>
        <v>0</v>
      </c>
    </row>
    <row r="360" spans="29:32" x14ac:dyDescent="0.2">
      <c r="AC360" s="3"/>
      <c r="AD360" s="4">
        <f t="shared" si="42"/>
        <v>37551</v>
      </c>
      <c r="AE360">
        <f t="shared" si="43"/>
        <v>0</v>
      </c>
      <c r="AF360">
        <f t="shared" si="41"/>
        <v>0</v>
      </c>
    </row>
    <row r="361" spans="29:32" x14ac:dyDescent="0.2">
      <c r="AC361" s="3"/>
      <c r="AD361" s="4">
        <f t="shared" si="42"/>
        <v>37552</v>
      </c>
      <c r="AE361">
        <f t="shared" si="43"/>
        <v>0</v>
      </c>
      <c r="AF361">
        <f t="shared" si="41"/>
        <v>0</v>
      </c>
    </row>
    <row r="362" spans="29:32" x14ac:dyDescent="0.2">
      <c r="AC362" s="3"/>
      <c r="AD362" s="4">
        <f t="shared" si="42"/>
        <v>37553</v>
      </c>
      <c r="AE362">
        <f t="shared" si="43"/>
        <v>0</v>
      </c>
      <c r="AF362">
        <f t="shared" si="41"/>
        <v>0</v>
      </c>
    </row>
    <row r="363" spans="29:32" x14ac:dyDescent="0.2">
      <c r="AC363" s="3"/>
      <c r="AD363" s="4">
        <f t="shared" si="42"/>
        <v>37554</v>
      </c>
      <c r="AE363">
        <f t="shared" si="43"/>
        <v>0</v>
      </c>
      <c r="AF363">
        <f t="shared" si="41"/>
        <v>0</v>
      </c>
    </row>
    <row r="364" spans="29:32" x14ac:dyDescent="0.2">
      <c r="AC364" s="3"/>
      <c r="AD364" s="4">
        <f t="shared" si="42"/>
        <v>37555</v>
      </c>
      <c r="AE364">
        <f t="shared" si="43"/>
        <v>0</v>
      </c>
      <c r="AF364">
        <f t="shared" si="41"/>
        <v>0</v>
      </c>
    </row>
    <row r="365" spans="29:32" x14ac:dyDescent="0.2">
      <c r="AC365" s="3"/>
      <c r="AD365" s="4">
        <f t="shared" si="42"/>
        <v>37556</v>
      </c>
      <c r="AE365" t="str">
        <f t="shared" si="43"/>
        <v>tad</v>
      </c>
      <c r="AF365">
        <f t="shared" si="41"/>
        <v>0</v>
      </c>
    </row>
    <row r="366" spans="29:32" x14ac:dyDescent="0.2">
      <c r="AC366" s="3"/>
      <c r="AD366" s="4">
        <f t="shared" si="42"/>
        <v>37557</v>
      </c>
      <c r="AE366" t="str">
        <f t="shared" si="43"/>
        <v>tad</v>
      </c>
      <c r="AF366">
        <f t="shared" si="41"/>
        <v>0</v>
      </c>
    </row>
    <row r="367" spans="29:32" x14ac:dyDescent="0.2">
      <c r="AC367" s="3"/>
      <c r="AD367" s="4">
        <f t="shared" si="42"/>
        <v>37558</v>
      </c>
      <c r="AE367" t="str">
        <f t="shared" si="43"/>
        <v>tad</v>
      </c>
      <c r="AF367">
        <f t="shared" si="41"/>
        <v>0</v>
      </c>
    </row>
    <row r="368" spans="29:32" x14ac:dyDescent="0.2">
      <c r="AC368" s="3"/>
      <c r="AD368" s="4">
        <f t="shared" si="42"/>
        <v>37559</v>
      </c>
      <c r="AE368" t="str">
        <f t="shared" si="43"/>
        <v>tad</v>
      </c>
      <c r="AF368">
        <f t="shared" si="41"/>
        <v>0</v>
      </c>
    </row>
    <row r="369" spans="29:32" x14ac:dyDescent="0.2">
      <c r="AC369" s="3"/>
      <c r="AD369" s="4">
        <f t="shared" si="42"/>
        <v>37560</v>
      </c>
      <c r="AE369" t="str">
        <f t="shared" si="43"/>
        <v>tad</v>
      </c>
      <c r="AF369">
        <f t="shared" si="41"/>
        <v>0</v>
      </c>
    </row>
    <row r="370" spans="29:32" x14ac:dyDescent="0.2">
      <c r="AC370" s="3"/>
      <c r="AD370" s="4">
        <f t="shared" si="42"/>
        <v>37561</v>
      </c>
      <c r="AE370" t="str">
        <f t="shared" ref="AE370:AE399" si="44">IF(Z17="tad","tad",Z17)</f>
        <v>tad</v>
      </c>
      <c r="AF370">
        <f t="shared" si="41"/>
        <v>0</v>
      </c>
    </row>
    <row r="371" spans="29:32" x14ac:dyDescent="0.2">
      <c r="AC371" s="3"/>
      <c r="AD371" s="4">
        <f t="shared" si="42"/>
        <v>37562</v>
      </c>
      <c r="AE371" t="str">
        <f t="shared" si="44"/>
        <v>tad</v>
      </c>
      <c r="AF371">
        <f t="shared" si="41"/>
        <v>0</v>
      </c>
    </row>
    <row r="372" spans="29:32" x14ac:dyDescent="0.2">
      <c r="AC372" s="3"/>
      <c r="AD372" s="4">
        <f t="shared" si="42"/>
        <v>37563</v>
      </c>
      <c r="AE372" t="str">
        <f t="shared" si="44"/>
        <v>tad</v>
      </c>
      <c r="AF372">
        <f t="shared" si="41"/>
        <v>0</v>
      </c>
    </row>
    <row r="373" spans="29:32" x14ac:dyDescent="0.2">
      <c r="AC373" s="3"/>
      <c r="AD373" s="4">
        <f t="shared" si="42"/>
        <v>37564</v>
      </c>
      <c r="AE373" t="str">
        <f t="shared" si="44"/>
        <v>tad</v>
      </c>
      <c r="AF373">
        <f t="shared" si="41"/>
        <v>0</v>
      </c>
    </row>
    <row r="374" spans="29:32" x14ac:dyDescent="0.2">
      <c r="AC374" s="3"/>
      <c r="AD374" s="4">
        <f t="shared" si="42"/>
        <v>37565</v>
      </c>
      <c r="AE374" t="str">
        <f t="shared" si="44"/>
        <v>tad</v>
      </c>
      <c r="AF374">
        <f t="shared" si="41"/>
        <v>0</v>
      </c>
    </row>
    <row r="375" spans="29:32" x14ac:dyDescent="0.2">
      <c r="AC375" s="3"/>
      <c r="AD375" s="4">
        <f t="shared" si="42"/>
        <v>37566</v>
      </c>
      <c r="AE375" t="str">
        <f t="shared" si="44"/>
        <v>tad</v>
      </c>
      <c r="AF375">
        <f t="shared" si="41"/>
        <v>0</v>
      </c>
    </row>
    <row r="376" spans="29:32" x14ac:dyDescent="0.2">
      <c r="AC376" s="3"/>
      <c r="AD376" s="4">
        <f t="shared" si="42"/>
        <v>37567</v>
      </c>
      <c r="AE376" t="str">
        <f t="shared" si="44"/>
        <v>tad</v>
      </c>
      <c r="AF376">
        <f t="shared" si="41"/>
        <v>0</v>
      </c>
    </row>
    <row r="377" spans="29:32" x14ac:dyDescent="0.2">
      <c r="AC377" s="3"/>
      <c r="AD377" s="4">
        <f t="shared" si="42"/>
        <v>37568</v>
      </c>
      <c r="AE377" t="str">
        <f t="shared" si="44"/>
        <v>tad</v>
      </c>
      <c r="AF377">
        <f t="shared" si="41"/>
        <v>0</v>
      </c>
    </row>
    <row r="378" spans="29:32" x14ac:dyDescent="0.2">
      <c r="AC378" s="3"/>
      <c r="AD378" s="4">
        <f t="shared" si="42"/>
        <v>37569</v>
      </c>
      <c r="AE378" t="str">
        <f t="shared" si="44"/>
        <v>tad</v>
      </c>
      <c r="AF378">
        <f t="shared" si="41"/>
        <v>0</v>
      </c>
    </row>
    <row r="379" spans="29:32" x14ac:dyDescent="0.2">
      <c r="AC379" s="3"/>
      <c r="AD379" s="4">
        <f t="shared" si="42"/>
        <v>37570</v>
      </c>
      <c r="AE379" t="str">
        <f t="shared" si="44"/>
        <v>tad</v>
      </c>
      <c r="AF379">
        <f t="shared" si="41"/>
        <v>0</v>
      </c>
    </row>
    <row r="380" spans="29:32" x14ac:dyDescent="0.2">
      <c r="AC380" s="3"/>
      <c r="AD380" s="4">
        <f t="shared" si="42"/>
        <v>37571</v>
      </c>
      <c r="AE380" t="str">
        <f t="shared" si="44"/>
        <v>tad</v>
      </c>
      <c r="AF380">
        <f t="shared" si="41"/>
        <v>0</v>
      </c>
    </row>
    <row r="381" spans="29:32" x14ac:dyDescent="0.2">
      <c r="AC381" s="3"/>
      <c r="AD381" s="4">
        <f t="shared" si="42"/>
        <v>37572</v>
      </c>
      <c r="AE381" t="str">
        <f t="shared" si="44"/>
        <v>tad</v>
      </c>
      <c r="AF381">
        <f t="shared" si="41"/>
        <v>0</v>
      </c>
    </row>
    <row r="382" spans="29:32" x14ac:dyDescent="0.2">
      <c r="AC382" s="3"/>
      <c r="AD382" s="4">
        <f t="shared" si="42"/>
        <v>37573</v>
      </c>
      <c r="AE382" t="str">
        <f t="shared" si="44"/>
        <v>tad</v>
      </c>
      <c r="AF382">
        <f t="shared" si="41"/>
        <v>0</v>
      </c>
    </row>
    <row r="383" spans="29:32" x14ac:dyDescent="0.2">
      <c r="AC383" s="3"/>
      <c r="AD383" s="4">
        <f t="shared" si="42"/>
        <v>37574</v>
      </c>
      <c r="AE383" t="str">
        <f t="shared" si="44"/>
        <v>tad</v>
      </c>
      <c r="AF383">
        <f t="shared" si="41"/>
        <v>0</v>
      </c>
    </row>
    <row r="384" spans="29:32" x14ac:dyDescent="0.2">
      <c r="AC384" s="3"/>
      <c r="AD384" s="4">
        <f t="shared" si="42"/>
        <v>37575</v>
      </c>
      <c r="AE384" t="str">
        <f t="shared" si="44"/>
        <v>tad</v>
      </c>
      <c r="AF384">
        <f t="shared" si="41"/>
        <v>0</v>
      </c>
    </row>
    <row r="385" spans="29:32" x14ac:dyDescent="0.2">
      <c r="AC385" s="3"/>
      <c r="AD385" s="4">
        <f t="shared" si="42"/>
        <v>37576</v>
      </c>
      <c r="AE385" t="str">
        <f t="shared" si="44"/>
        <v>tad</v>
      </c>
      <c r="AF385">
        <f t="shared" si="41"/>
        <v>0</v>
      </c>
    </row>
    <row r="386" spans="29:32" x14ac:dyDescent="0.2">
      <c r="AD386" s="4">
        <f t="shared" si="42"/>
        <v>37577</v>
      </c>
      <c r="AE386" t="str">
        <f t="shared" si="44"/>
        <v>tad</v>
      </c>
      <c r="AF386">
        <f t="shared" ref="AF386:AF430" si="45">IF(COUNT(AD386:AE386)=2,0,-AC$49/500)</f>
        <v>0</v>
      </c>
    </row>
    <row r="387" spans="29:32" x14ac:dyDescent="0.2">
      <c r="AD387" s="4">
        <f t="shared" ref="AD387:AD430" si="46">AD386+1</f>
        <v>37578</v>
      </c>
      <c r="AE387" t="str">
        <f t="shared" si="44"/>
        <v>tad</v>
      </c>
      <c r="AF387">
        <f t="shared" si="45"/>
        <v>0</v>
      </c>
    </row>
    <row r="388" spans="29:32" x14ac:dyDescent="0.2">
      <c r="AD388" s="4">
        <f t="shared" si="46"/>
        <v>37579</v>
      </c>
      <c r="AE388" t="str">
        <f t="shared" si="44"/>
        <v>tad</v>
      </c>
      <c r="AF388">
        <f t="shared" si="45"/>
        <v>0</v>
      </c>
    </row>
    <row r="389" spans="29:32" x14ac:dyDescent="0.2">
      <c r="AD389" s="4">
        <f t="shared" si="46"/>
        <v>37580</v>
      </c>
      <c r="AE389" t="str">
        <f t="shared" si="44"/>
        <v>tad</v>
      </c>
      <c r="AF389">
        <f t="shared" si="45"/>
        <v>0</v>
      </c>
    </row>
    <row r="390" spans="29:32" x14ac:dyDescent="0.2">
      <c r="AD390" s="4">
        <f t="shared" si="46"/>
        <v>37581</v>
      </c>
      <c r="AE390" t="str">
        <f t="shared" si="44"/>
        <v>tad</v>
      </c>
      <c r="AF390">
        <f t="shared" si="45"/>
        <v>0</v>
      </c>
    </row>
    <row r="391" spans="29:32" x14ac:dyDescent="0.2">
      <c r="AD391" s="4">
        <f t="shared" si="46"/>
        <v>37582</v>
      </c>
      <c r="AE391" t="str">
        <f t="shared" si="44"/>
        <v>tad</v>
      </c>
      <c r="AF391">
        <f t="shared" si="45"/>
        <v>0</v>
      </c>
    </row>
    <row r="392" spans="29:32" x14ac:dyDescent="0.2">
      <c r="AD392" s="4">
        <f t="shared" si="46"/>
        <v>37583</v>
      </c>
      <c r="AE392" t="str">
        <f t="shared" si="44"/>
        <v>tad</v>
      </c>
      <c r="AF392">
        <f t="shared" si="45"/>
        <v>0</v>
      </c>
    </row>
    <row r="393" spans="29:32" x14ac:dyDescent="0.2">
      <c r="AD393" s="4">
        <f t="shared" si="46"/>
        <v>37584</v>
      </c>
      <c r="AE393" t="str">
        <f t="shared" si="44"/>
        <v>tad</v>
      </c>
      <c r="AF393">
        <f t="shared" si="45"/>
        <v>0</v>
      </c>
    </row>
    <row r="394" spans="29:32" x14ac:dyDescent="0.2">
      <c r="AD394" s="4">
        <f t="shared" si="46"/>
        <v>37585</v>
      </c>
      <c r="AE394" t="str">
        <f t="shared" si="44"/>
        <v>tad</v>
      </c>
      <c r="AF394">
        <f t="shared" si="45"/>
        <v>0</v>
      </c>
    </row>
    <row r="395" spans="29:32" x14ac:dyDescent="0.2">
      <c r="AD395" s="4">
        <f t="shared" si="46"/>
        <v>37586</v>
      </c>
      <c r="AE395" t="str">
        <f t="shared" si="44"/>
        <v>tad</v>
      </c>
      <c r="AF395">
        <f t="shared" si="45"/>
        <v>0</v>
      </c>
    </row>
    <row r="396" spans="29:32" x14ac:dyDescent="0.2">
      <c r="AD396" s="4">
        <f t="shared" si="46"/>
        <v>37587</v>
      </c>
      <c r="AE396" t="str">
        <f t="shared" si="44"/>
        <v>tad</v>
      </c>
      <c r="AF396">
        <f t="shared" si="45"/>
        <v>0</v>
      </c>
    </row>
    <row r="397" spans="29:32" x14ac:dyDescent="0.2">
      <c r="AD397" s="4">
        <f t="shared" si="46"/>
        <v>37588</v>
      </c>
      <c r="AE397" t="str">
        <f t="shared" si="44"/>
        <v>tad</v>
      </c>
      <c r="AF397">
        <f t="shared" si="45"/>
        <v>0</v>
      </c>
    </row>
    <row r="398" spans="29:32" x14ac:dyDescent="0.2">
      <c r="AD398" s="4">
        <f t="shared" si="46"/>
        <v>37589</v>
      </c>
      <c r="AE398" t="str">
        <f t="shared" si="44"/>
        <v>tad</v>
      </c>
      <c r="AF398">
        <f t="shared" si="45"/>
        <v>0</v>
      </c>
    </row>
    <row r="399" spans="29:32" x14ac:dyDescent="0.2">
      <c r="AD399" s="4">
        <f t="shared" si="46"/>
        <v>37590</v>
      </c>
      <c r="AE399" t="str">
        <f t="shared" si="44"/>
        <v>tad</v>
      </c>
      <c r="AF399">
        <f t="shared" si="45"/>
        <v>0</v>
      </c>
    </row>
    <row r="400" spans="29:32" x14ac:dyDescent="0.2">
      <c r="AD400" s="4">
        <f t="shared" si="46"/>
        <v>37591</v>
      </c>
      <c r="AE400">
        <f t="shared" ref="AE400:AE430" si="47">IF(AA17="tad","tad",AA17)</f>
        <v>0</v>
      </c>
      <c r="AF400">
        <f t="shared" si="45"/>
        <v>0</v>
      </c>
    </row>
    <row r="401" spans="30:32" x14ac:dyDescent="0.2">
      <c r="AD401" s="4">
        <f t="shared" si="46"/>
        <v>37592</v>
      </c>
      <c r="AE401">
        <f t="shared" si="47"/>
        <v>0</v>
      </c>
      <c r="AF401">
        <f t="shared" si="45"/>
        <v>0</v>
      </c>
    </row>
    <row r="402" spans="30:32" x14ac:dyDescent="0.2">
      <c r="AD402" s="4">
        <f t="shared" si="46"/>
        <v>37593</v>
      </c>
      <c r="AE402">
        <f t="shared" si="47"/>
        <v>0</v>
      </c>
      <c r="AF402">
        <f t="shared" si="45"/>
        <v>0</v>
      </c>
    </row>
    <row r="403" spans="30:32" x14ac:dyDescent="0.2">
      <c r="AD403" s="4">
        <f t="shared" si="46"/>
        <v>37594</v>
      </c>
      <c r="AE403">
        <f t="shared" si="47"/>
        <v>0</v>
      </c>
      <c r="AF403">
        <f t="shared" si="45"/>
        <v>0</v>
      </c>
    </row>
    <row r="404" spans="30:32" x14ac:dyDescent="0.2">
      <c r="AD404" s="4">
        <f t="shared" si="46"/>
        <v>37595</v>
      </c>
      <c r="AE404">
        <f t="shared" si="47"/>
        <v>0</v>
      </c>
      <c r="AF404">
        <f t="shared" si="45"/>
        <v>0</v>
      </c>
    </row>
    <row r="405" spans="30:32" x14ac:dyDescent="0.2">
      <c r="AD405" s="4">
        <f t="shared" si="46"/>
        <v>37596</v>
      </c>
      <c r="AE405">
        <f t="shared" si="47"/>
        <v>0</v>
      </c>
      <c r="AF405">
        <f t="shared" si="45"/>
        <v>0</v>
      </c>
    </row>
    <row r="406" spans="30:32" x14ac:dyDescent="0.2">
      <c r="AD406" s="4">
        <f t="shared" si="46"/>
        <v>37597</v>
      </c>
      <c r="AE406">
        <f t="shared" si="47"/>
        <v>0</v>
      </c>
      <c r="AF406">
        <f t="shared" si="45"/>
        <v>0</v>
      </c>
    </row>
    <row r="407" spans="30:32" x14ac:dyDescent="0.2">
      <c r="AD407" s="4">
        <f t="shared" si="46"/>
        <v>37598</v>
      </c>
      <c r="AE407">
        <f t="shared" si="47"/>
        <v>0</v>
      </c>
      <c r="AF407">
        <f t="shared" si="45"/>
        <v>0</v>
      </c>
    </row>
    <row r="408" spans="30:32" x14ac:dyDescent="0.2">
      <c r="AD408" s="4">
        <f t="shared" si="46"/>
        <v>37599</v>
      </c>
      <c r="AE408">
        <f t="shared" si="47"/>
        <v>0</v>
      </c>
      <c r="AF408">
        <f t="shared" si="45"/>
        <v>0</v>
      </c>
    </row>
    <row r="409" spans="30:32" x14ac:dyDescent="0.2">
      <c r="AD409" s="4">
        <f t="shared" si="46"/>
        <v>37600</v>
      </c>
      <c r="AE409">
        <f t="shared" si="47"/>
        <v>0</v>
      </c>
      <c r="AF409">
        <f t="shared" si="45"/>
        <v>0</v>
      </c>
    </row>
    <row r="410" spans="30:32" x14ac:dyDescent="0.2">
      <c r="AD410" s="4">
        <f t="shared" si="46"/>
        <v>37601</v>
      </c>
      <c r="AE410">
        <f t="shared" si="47"/>
        <v>0</v>
      </c>
      <c r="AF410">
        <f t="shared" si="45"/>
        <v>0</v>
      </c>
    </row>
    <row r="411" spans="30:32" x14ac:dyDescent="0.2">
      <c r="AD411" s="4">
        <f t="shared" si="46"/>
        <v>37602</v>
      </c>
      <c r="AE411">
        <f t="shared" si="47"/>
        <v>0</v>
      </c>
      <c r="AF411">
        <f t="shared" si="45"/>
        <v>0</v>
      </c>
    </row>
    <row r="412" spans="30:32" x14ac:dyDescent="0.2">
      <c r="AD412" s="4">
        <f t="shared" si="46"/>
        <v>37603</v>
      </c>
      <c r="AE412">
        <f t="shared" si="47"/>
        <v>0</v>
      </c>
      <c r="AF412">
        <f t="shared" si="45"/>
        <v>0</v>
      </c>
    </row>
    <row r="413" spans="30:32" x14ac:dyDescent="0.2">
      <c r="AD413" s="4">
        <f t="shared" si="46"/>
        <v>37604</v>
      </c>
      <c r="AE413">
        <f t="shared" si="47"/>
        <v>0</v>
      </c>
      <c r="AF413">
        <f t="shared" si="45"/>
        <v>0</v>
      </c>
    </row>
    <row r="414" spans="30:32" x14ac:dyDescent="0.2">
      <c r="AD414" s="4">
        <f t="shared" si="46"/>
        <v>37605</v>
      </c>
      <c r="AE414">
        <f t="shared" si="47"/>
        <v>0</v>
      </c>
      <c r="AF414">
        <f t="shared" si="45"/>
        <v>0</v>
      </c>
    </row>
    <row r="415" spans="30:32" x14ac:dyDescent="0.2">
      <c r="AD415" s="4">
        <f t="shared" si="46"/>
        <v>37606</v>
      </c>
      <c r="AE415">
        <f t="shared" si="47"/>
        <v>0</v>
      </c>
      <c r="AF415">
        <f t="shared" si="45"/>
        <v>0</v>
      </c>
    </row>
    <row r="416" spans="30:32" x14ac:dyDescent="0.2">
      <c r="AD416" s="4">
        <f t="shared" si="46"/>
        <v>37607</v>
      </c>
      <c r="AE416">
        <f t="shared" si="47"/>
        <v>0</v>
      </c>
      <c r="AF416">
        <f t="shared" si="45"/>
        <v>0</v>
      </c>
    </row>
    <row r="417" spans="30:32" x14ac:dyDescent="0.2">
      <c r="AD417" s="4">
        <f t="shared" si="46"/>
        <v>37608</v>
      </c>
      <c r="AE417">
        <f t="shared" si="47"/>
        <v>0</v>
      </c>
      <c r="AF417">
        <f t="shared" si="45"/>
        <v>0</v>
      </c>
    </row>
    <row r="418" spans="30:32" x14ac:dyDescent="0.2">
      <c r="AD418" s="4">
        <f t="shared" si="46"/>
        <v>37609</v>
      </c>
      <c r="AE418">
        <f t="shared" si="47"/>
        <v>0</v>
      </c>
      <c r="AF418">
        <f t="shared" si="45"/>
        <v>0</v>
      </c>
    </row>
    <row r="419" spans="30:32" x14ac:dyDescent="0.2">
      <c r="AD419" s="4">
        <f t="shared" si="46"/>
        <v>37610</v>
      </c>
      <c r="AE419">
        <f t="shared" si="47"/>
        <v>0</v>
      </c>
      <c r="AF419">
        <f t="shared" si="45"/>
        <v>0</v>
      </c>
    </row>
    <row r="420" spans="30:32" x14ac:dyDescent="0.2">
      <c r="AD420" s="4">
        <f t="shared" si="46"/>
        <v>37611</v>
      </c>
      <c r="AE420">
        <f t="shared" si="47"/>
        <v>0</v>
      </c>
      <c r="AF420">
        <f t="shared" si="45"/>
        <v>0</v>
      </c>
    </row>
    <row r="421" spans="30:32" x14ac:dyDescent="0.2">
      <c r="AD421" s="4">
        <f t="shared" si="46"/>
        <v>37612</v>
      </c>
      <c r="AE421">
        <f t="shared" si="47"/>
        <v>0</v>
      </c>
      <c r="AF421">
        <f t="shared" si="45"/>
        <v>0</v>
      </c>
    </row>
    <row r="422" spans="30:32" x14ac:dyDescent="0.2">
      <c r="AD422" s="4">
        <f t="shared" si="46"/>
        <v>37613</v>
      </c>
      <c r="AE422">
        <f t="shared" si="47"/>
        <v>0</v>
      </c>
      <c r="AF422">
        <f t="shared" si="45"/>
        <v>0</v>
      </c>
    </row>
    <row r="423" spans="30:32" x14ac:dyDescent="0.2">
      <c r="AD423" s="4">
        <f t="shared" si="46"/>
        <v>37614</v>
      </c>
      <c r="AE423">
        <f t="shared" si="47"/>
        <v>0</v>
      </c>
      <c r="AF423">
        <f t="shared" si="45"/>
        <v>0</v>
      </c>
    </row>
    <row r="424" spans="30:32" x14ac:dyDescent="0.2">
      <c r="AD424" s="4">
        <f t="shared" si="46"/>
        <v>37615</v>
      </c>
      <c r="AE424">
        <f t="shared" si="47"/>
        <v>0</v>
      </c>
      <c r="AF424">
        <f t="shared" si="45"/>
        <v>0</v>
      </c>
    </row>
    <row r="425" spans="30:32" x14ac:dyDescent="0.2">
      <c r="AD425" s="4">
        <f t="shared" si="46"/>
        <v>37616</v>
      </c>
      <c r="AE425">
        <f t="shared" si="47"/>
        <v>0</v>
      </c>
      <c r="AF425">
        <f t="shared" si="45"/>
        <v>0</v>
      </c>
    </row>
    <row r="426" spans="30:32" x14ac:dyDescent="0.2">
      <c r="AD426" s="4">
        <f t="shared" si="46"/>
        <v>37617</v>
      </c>
      <c r="AE426">
        <f t="shared" si="47"/>
        <v>0</v>
      </c>
      <c r="AF426">
        <f t="shared" si="45"/>
        <v>0</v>
      </c>
    </row>
    <row r="427" spans="30:32" x14ac:dyDescent="0.2">
      <c r="AD427" s="4">
        <f t="shared" si="46"/>
        <v>37618</v>
      </c>
      <c r="AE427">
        <f t="shared" si="47"/>
        <v>0</v>
      </c>
      <c r="AF427">
        <f t="shared" si="45"/>
        <v>0</v>
      </c>
    </row>
    <row r="428" spans="30:32" x14ac:dyDescent="0.2">
      <c r="AD428" s="4">
        <f t="shared" si="46"/>
        <v>37619</v>
      </c>
      <c r="AE428">
        <f t="shared" si="47"/>
        <v>0</v>
      </c>
      <c r="AF428">
        <f t="shared" si="45"/>
        <v>0</v>
      </c>
    </row>
    <row r="429" spans="30:32" x14ac:dyDescent="0.2">
      <c r="AD429" s="4">
        <f t="shared" si="46"/>
        <v>37620</v>
      </c>
      <c r="AE429">
        <f t="shared" si="47"/>
        <v>0</v>
      </c>
      <c r="AF429">
        <f t="shared" si="45"/>
        <v>0</v>
      </c>
    </row>
    <row r="430" spans="30:32" x14ac:dyDescent="0.2">
      <c r="AD430" s="4">
        <f t="shared" si="46"/>
        <v>37621</v>
      </c>
      <c r="AE430">
        <f t="shared" si="47"/>
        <v>0</v>
      </c>
      <c r="AF430">
        <f t="shared" si="45"/>
        <v>0</v>
      </c>
    </row>
  </sheetData>
  <mergeCells count="2">
    <mergeCell ref="O6:AA6"/>
    <mergeCell ref="A6:M6"/>
  </mergeCells>
  <phoneticPr fontId="0" type="noConversion"/>
  <printOptions headings="1"/>
  <pageMargins left="0.94488188976377963" right="0.15748031496062992" top="0.78740157480314965" bottom="0.78740157480314965" header="0.51181102362204722" footer="0.31496062992125984"/>
  <pageSetup paperSize="9" orientation="portrait" r:id="rId1"/>
  <headerFooter alignWithMargins="0">
    <oddFooter>&amp;L&amp;8&amp;F\&amp;A ;&amp;D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30"/>
  <sheetViews>
    <sheetView workbookViewId="0">
      <selection activeCell="B9" sqref="B9"/>
    </sheetView>
  </sheetViews>
  <sheetFormatPr defaultRowHeight="12.75" x14ac:dyDescent="0.2"/>
  <cols>
    <col min="1" max="1" width="10.7109375" customWidth="1"/>
    <col min="2" max="13" width="5.7109375" customWidth="1"/>
    <col min="15" max="15" width="13.7109375" customWidth="1"/>
    <col min="16" max="27" width="7.7109375" customWidth="1"/>
    <col min="28" max="28" width="6.7109375" customWidth="1"/>
  </cols>
  <sheetData>
    <row r="1" spans="1:28" x14ac:dyDescent="0.2">
      <c r="A1" s="13" t="s">
        <v>27</v>
      </c>
      <c r="O1" s="13" t="s">
        <v>27</v>
      </c>
    </row>
    <row r="2" spans="1:28" x14ac:dyDescent="0.2">
      <c r="A2" s="13"/>
      <c r="B2" t="s">
        <v>37</v>
      </c>
      <c r="L2">
        <v>5</v>
      </c>
      <c r="M2" t="s">
        <v>28</v>
      </c>
      <c r="O2" s="13"/>
      <c r="P2" t="s">
        <v>37</v>
      </c>
      <c r="Z2">
        <v>5</v>
      </c>
      <c r="AA2" t="s">
        <v>28</v>
      </c>
    </row>
    <row r="3" spans="1:28" x14ac:dyDescent="0.2">
      <c r="A3" s="13"/>
      <c r="B3" t="s">
        <v>31</v>
      </c>
      <c r="O3" s="13"/>
      <c r="P3" t="s">
        <v>31</v>
      </c>
    </row>
    <row r="4" spans="1:28" ht="15.75" x14ac:dyDescent="0.25">
      <c r="B4" s="5" t="str">
        <f>IF(MOD($P$13,4)=0,"***  Salah form - Gunakan form untuk Tahun Kabisat ***","")</f>
        <v/>
      </c>
      <c r="P4" s="5" t="str">
        <f>IF(MOD($P$13,4)=0,"***  Salah form - Gunakan form untuk Tahun Kabisat ***","")</f>
        <v/>
      </c>
    </row>
    <row r="6" spans="1:28" ht="18.75" x14ac:dyDescent="0.25">
      <c r="A6" s="255" t="s">
        <v>101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O6" s="254" t="s">
        <v>102</v>
      </c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</row>
    <row r="7" spans="1:28" ht="15.75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</row>
    <row r="8" spans="1:28" x14ac:dyDescent="0.2">
      <c r="A8" s="25" t="s">
        <v>87</v>
      </c>
      <c r="B8" s="222" t="s">
        <v>107</v>
      </c>
      <c r="C8" s="26"/>
      <c r="D8" s="25" t="s">
        <v>40</v>
      </c>
      <c r="E8" s="222" t="s">
        <v>108</v>
      </c>
      <c r="F8" s="11"/>
      <c r="O8" s="39" t="s">
        <v>87</v>
      </c>
      <c r="P8" s="39" t="str">
        <f>IF(B8="","",B8)</f>
        <v>Rogodono</v>
      </c>
      <c r="Q8" s="96"/>
      <c r="R8" s="39" t="s">
        <v>40</v>
      </c>
      <c r="S8" s="39" t="str">
        <f>IF(E8="","",E8)</f>
        <v>Jatinegara</v>
      </c>
      <c r="T8" s="96"/>
      <c r="U8" s="42"/>
      <c r="V8" s="43"/>
      <c r="W8" s="115" t="s">
        <v>96</v>
      </c>
      <c r="X8" s="139"/>
      <c r="Y8" s="139"/>
      <c r="Z8" s="140"/>
      <c r="AA8" s="141"/>
      <c r="AB8" s="145"/>
    </row>
    <row r="9" spans="1:28" ht="16.5" x14ac:dyDescent="0.25">
      <c r="A9" s="27" t="s">
        <v>41</v>
      </c>
      <c r="B9" s="203"/>
      <c r="C9" s="29"/>
      <c r="D9" s="122" t="s">
        <v>81</v>
      </c>
      <c r="E9" s="204"/>
      <c r="F9" s="10" t="s">
        <v>90</v>
      </c>
      <c r="O9" s="41" t="s">
        <v>41</v>
      </c>
      <c r="P9" s="41" t="str">
        <f>IF(B9="","",B9)</f>
        <v/>
      </c>
      <c r="Q9" s="100"/>
      <c r="R9" s="67" t="s">
        <v>81</v>
      </c>
      <c r="S9" s="46" t="str">
        <f>IF(E9="","",E9)</f>
        <v/>
      </c>
      <c r="T9" s="97" t="s">
        <v>93</v>
      </c>
      <c r="U9" s="42"/>
      <c r="V9" s="43"/>
      <c r="W9" s="152" t="s">
        <v>99</v>
      </c>
      <c r="X9" s="146" t="str">
        <f>+F11&amp;" m , Q ="</f>
        <v xml:space="preserve"> m , Q =</v>
      </c>
      <c r="Y9" s="146" t="str">
        <f>+H11 &amp;" ( H -"</f>
        <v xml:space="preserve"> ( H -</v>
      </c>
      <c r="Z9" s="147" t="str">
        <f>+J11 &amp; " ) ^"</f>
        <v xml:space="preserve"> ) ^</v>
      </c>
      <c r="AA9" s="148">
        <f>+L11</f>
        <v>0</v>
      </c>
    </row>
    <row r="10" spans="1:28" ht="15.75" x14ac:dyDescent="0.25">
      <c r="A10" s="27" t="s">
        <v>88</v>
      </c>
      <c r="B10" s="203"/>
      <c r="C10" s="28"/>
      <c r="D10" s="119" t="s">
        <v>96</v>
      </c>
      <c r="E10" s="123"/>
      <c r="F10" s="123"/>
      <c r="G10" s="124"/>
      <c r="H10" s="125"/>
      <c r="I10" s="125"/>
      <c r="J10" s="193"/>
      <c r="K10" s="193"/>
      <c r="L10" s="194"/>
      <c r="M10" s="118"/>
      <c r="O10" s="41" t="s">
        <v>88</v>
      </c>
      <c r="P10" s="41" t="str">
        <f>IF(B10="","",B10)</f>
        <v/>
      </c>
      <c r="Q10" s="100"/>
      <c r="W10" s="153"/>
      <c r="X10" s="149" t="str">
        <f>+F12&amp;" m , Q ="</f>
        <v xml:space="preserve"> m , Q =</v>
      </c>
      <c r="Y10" s="149" t="str">
        <f>+H12 &amp;" ( H -"</f>
        <v xml:space="preserve"> ( H -</v>
      </c>
      <c r="Z10" s="150" t="str">
        <f>+J12 &amp; " ) ^"</f>
        <v xml:space="preserve"> ) ^</v>
      </c>
      <c r="AA10" s="151">
        <f>+L12</f>
        <v>0</v>
      </c>
    </row>
    <row r="11" spans="1:28" ht="15.75" x14ac:dyDescent="0.25">
      <c r="A11" s="30" t="s">
        <v>89</v>
      </c>
      <c r="B11" s="204"/>
      <c r="C11" s="121"/>
      <c r="D11" s="27"/>
      <c r="E11" s="126" t="s">
        <v>106</v>
      </c>
      <c r="F11" s="205"/>
      <c r="G11" s="126" t="s">
        <v>100</v>
      </c>
      <c r="H11" s="205"/>
      <c r="I11" s="127" t="s">
        <v>97</v>
      </c>
      <c r="J11" s="205"/>
      <c r="K11" s="127" t="s">
        <v>98</v>
      </c>
      <c r="L11" s="206"/>
      <c r="M11" s="15"/>
      <c r="O11" s="46" t="s">
        <v>89</v>
      </c>
      <c r="P11" s="46" t="str">
        <f>IF(B11="","",B11)</f>
        <v/>
      </c>
      <c r="Q11" s="97"/>
      <c r="X11" s="43"/>
      <c r="Y11" s="43"/>
      <c r="Z11" s="43"/>
      <c r="AA11" s="45"/>
    </row>
    <row r="12" spans="1:28" ht="15.75" x14ac:dyDescent="0.25">
      <c r="A12" s="24"/>
      <c r="B12" s="24"/>
      <c r="C12" s="24"/>
      <c r="D12" s="30"/>
      <c r="E12" s="128" t="s">
        <v>99</v>
      </c>
      <c r="F12" s="207"/>
      <c r="G12" s="128" t="s">
        <v>100</v>
      </c>
      <c r="H12" s="207"/>
      <c r="I12" s="129" t="s">
        <v>97</v>
      </c>
      <c r="J12" s="207"/>
      <c r="K12" s="129" t="s">
        <v>98</v>
      </c>
      <c r="L12" s="208"/>
      <c r="M12" s="24"/>
      <c r="O12" s="45"/>
      <c r="P12" s="45"/>
      <c r="Q12" s="45"/>
      <c r="X12" s="43"/>
      <c r="Y12" s="43"/>
      <c r="Z12" s="43"/>
      <c r="AA12" s="45"/>
    </row>
    <row r="13" spans="1:28" x14ac:dyDescent="0.2">
      <c r="O13" s="98" t="s">
        <v>26</v>
      </c>
      <c r="P13" s="130">
        <f>+B14</f>
        <v>2003</v>
      </c>
      <c r="Q13" s="144"/>
      <c r="R13" s="43"/>
      <c r="S13" s="43"/>
      <c r="T13" s="43"/>
      <c r="U13" s="43"/>
      <c r="V13" s="43"/>
      <c r="W13" s="43"/>
      <c r="X13" s="43"/>
      <c r="Y13" s="43"/>
      <c r="Z13" s="43"/>
      <c r="AA13" s="43"/>
    </row>
    <row r="14" spans="1:28" ht="15.75" x14ac:dyDescent="0.25">
      <c r="A14" s="6" t="s">
        <v>26</v>
      </c>
      <c r="B14" s="223">
        <v>2003</v>
      </c>
      <c r="C14" s="5"/>
      <c r="O14" s="98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</row>
    <row r="15" spans="1:28" x14ac:dyDescent="0.2">
      <c r="A15" s="6"/>
      <c r="O15" s="131" t="s">
        <v>20</v>
      </c>
      <c r="P15" s="49" t="s">
        <v>0</v>
      </c>
      <c r="Q15" s="49" t="s">
        <v>1</v>
      </c>
      <c r="R15" s="49" t="s">
        <v>2</v>
      </c>
      <c r="S15" s="49" t="s">
        <v>3</v>
      </c>
      <c r="T15" s="49" t="s">
        <v>21</v>
      </c>
      <c r="U15" s="49" t="s">
        <v>5</v>
      </c>
      <c r="V15" s="49" t="s">
        <v>6</v>
      </c>
      <c r="W15" s="49" t="s">
        <v>22</v>
      </c>
      <c r="X15" s="49" t="s">
        <v>8</v>
      </c>
      <c r="Y15" s="49" t="s">
        <v>23</v>
      </c>
      <c r="Z15" s="49" t="s">
        <v>24</v>
      </c>
      <c r="AA15" s="90" t="s">
        <v>25</v>
      </c>
      <c r="AB15" s="1"/>
    </row>
    <row r="16" spans="1:28" x14ac:dyDescent="0.2">
      <c r="A16" s="91" t="s">
        <v>20</v>
      </c>
      <c r="B16" s="22" t="s">
        <v>0</v>
      </c>
      <c r="C16" s="22" t="s">
        <v>1</v>
      </c>
      <c r="D16" s="22" t="s">
        <v>2</v>
      </c>
      <c r="E16" s="22" t="s">
        <v>3</v>
      </c>
      <c r="F16" s="22" t="s">
        <v>21</v>
      </c>
      <c r="G16" s="22" t="s">
        <v>5</v>
      </c>
      <c r="H16" s="22" t="s">
        <v>6</v>
      </c>
      <c r="I16" s="22" t="s">
        <v>22</v>
      </c>
      <c r="J16" s="22" t="s">
        <v>8</v>
      </c>
      <c r="K16" s="22" t="s">
        <v>23</v>
      </c>
      <c r="L16" s="22" t="s">
        <v>24</v>
      </c>
      <c r="M16" s="21" t="s">
        <v>25</v>
      </c>
      <c r="O16" s="132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97"/>
    </row>
    <row r="17" spans="1:33" x14ac:dyDescent="0.2">
      <c r="A17" s="9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6"/>
      <c r="O17" s="133">
        <v>1</v>
      </c>
      <c r="P17" s="154">
        <f t="shared" ref="P17:P44" si="0">IF(B18="tad","tad",IF(B18&lt;$F$11,$H$11*(B18-$J$11)^$L$11,$H$12*(B18-$J$12)^$L$12))</f>
        <v>0</v>
      </c>
      <c r="Q17" s="155" t="str">
        <f t="shared" ref="Q17:Q44" si="1">IF(C18="tad","tad",IF(C18&lt;$F$11,$H$11*(C18-$J$11)^$L$11,$H$12*(C18-$J$12)^$L$12))</f>
        <v>tad</v>
      </c>
      <c r="R17" s="155">
        <f t="shared" ref="R17:R44" si="2">IF(D18="tad","tad",IF(D18&lt;$F$11,$H$11*(D18-$J$11)^$L$11,$H$12*(D18-$J$12)^$L$12))</f>
        <v>0</v>
      </c>
      <c r="S17" s="155">
        <f t="shared" ref="S17:S44" si="3">IF(E18="tad","tad",IF(E18&lt;$F$11,$H$11*(E18-$J$11)^$L$11,$H$12*(E18-$J$12)^$L$12))</f>
        <v>0</v>
      </c>
      <c r="T17" s="155">
        <f t="shared" ref="T17:T44" si="4">IF(F18="tad","tad",IF(F18&lt;$F$11,$H$11*(F18-$J$11)^$L$11,$H$12*(F18-$J$12)^$L$12))</f>
        <v>0</v>
      </c>
      <c r="U17" s="155">
        <f t="shared" ref="U17:U44" si="5">IF(G18="tad","tad",IF(G18&lt;$F$11,$H$11*(G18-$J$11)^$L$11,$H$12*(G18-$J$12)^$L$12))</f>
        <v>0</v>
      </c>
      <c r="V17" s="155">
        <f t="shared" ref="V17:V44" si="6">IF(H18="tad","tad",IF(H18&lt;$F$11,$H$11*(H18-$J$11)^$L$11,$H$12*(H18-$J$12)^$L$12))</f>
        <v>0</v>
      </c>
      <c r="W17" s="155">
        <f t="shared" ref="W17:W44" si="7">IF(I18="tad","tad",IF(I18&lt;$F$11,$H$11*(I18-$J$11)^$L$11,$H$12*(I18-$J$12)^$L$12))</f>
        <v>0</v>
      </c>
      <c r="X17" s="155">
        <f t="shared" ref="X17:X44" si="8">IF(J18="tad","tad",IF(J18&lt;$F$11,$H$11*(J18-$J$11)^$L$11,$H$12*(J18-$J$12)^$L$12))</f>
        <v>0</v>
      </c>
      <c r="Y17" s="155">
        <f t="shared" ref="Y17:Y44" si="9">IF(K18="tad","tad",IF(K18&lt;$F$11,$H$11*(K18-$J$11)^$L$11,$H$12*(K18-$J$12)^$L$12))</f>
        <v>0</v>
      </c>
      <c r="Z17" s="155" t="str">
        <f t="shared" ref="Z17:Z44" si="10">IF(L18="tad","tad",IF(L18&lt;$F$11,$H$11*(L18-$J$11)^$L$11,$H$12*(L18-$J$12)^$L$12))</f>
        <v>tad</v>
      </c>
      <c r="AA17" s="156" t="str">
        <f t="shared" ref="AA17:AA44" si="11">IF(M18="tad","tad",IF(M18&lt;$F$11,$H$11*(M18-$J$11)^$L$11,$H$12*(M18-$J$12)^$L$12))</f>
        <v>tad</v>
      </c>
      <c r="AC17" s="3"/>
      <c r="AG17" s="7"/>
    </row>
    <row r="18" spans="1:33" ht="15" customHeight="1" x14ac:dyDescent="0.2">
      <c r="A18" s="93">
        <v>1</v>
      </c>
      <c r="B18" s="224">
        <v>1.74</v>
      </c>
      <c r="C18" s="225" t="s">
        <v>105</v>
      </c>
      <c r="D18" s="225">
        <v>1.17</v>
      </c>
      <c r="E18" s="225">
        <v>1</v>
      </c>
      <c r="F18" s="225">
        <v>1.72</v>
      </c>
      <c r="G18" s="225">
        <v>0.6</v>
      </c>
      <c r="H18" s="225">
        <v>1.28</v>
      </c>
      <c r="I18" s="225">
        <v>0.75</v>
      </c>
      <c r="J18" s="225">
        <v>0.59</v>
      </c>
      <c r="K18" s="225">
        <v>0.6</v>
      </c>
      <c r="L18" s="225" t="s">
        <v>105</v>
      </c>
      <c r="M18" s="226" t="s">
        <v>105</v>
      </c>
      <c r="O18" s="133">
        <v>2</v>
      </c>
      <c r="P18" s="157">
        <f t="shared" si="0"/>
        <v>0</v>
      </c>
      <c r="Q18" s="158" t="str">
        <f t="shared" si="1"/>
        <v>tad</v>
      </c>
      <c r="R18" s="158">
        <f t="shared" si="2"/>
        <v>0</v>
      </c>
      <c r="S18" s="158">
        <f t="shared" si="3"/>
        <v>0</v>
      </c>
      <c r="T18" s="158">
        <f t="shared" si="4"/>
        <v>0</v>
      </c>
      <c r="U18" s="158">
        <f t="shared" si="5"/>
        <v>0</v>
      </c>
      <c r="V18" s="158">
        <f t="shared" si="6"/>
        <v>0</v>
      </c>
      <c r="W18" s="158">
        <f t="shared" si="7"/>
        <v>0</v>
      </c>
      <c r="X18" s="158">
        <f t="shared" si="8"/>
        <v>0</v>
      </c>
      <c r="Y18" s="158">
        <f t="shared" si="9"/>
        <v>0</v>
      </c>
      <c r="Z18" s="158" t="str">
        <f t="shared" si="10"/>
        <v>tad</v>
      </c>
      <c r="AA18" s="159" t="str">
        <f t="shared" si="11"/>
        <v>tad</v>
      </c>
      <c r="AC18" s="3"/>
      <c r="AG18" s="7"/>
    </row>
    <row r="19" spans="1:33" ht="15" customHeight="1" x14ac:dyDescent="0.2">
      <c r="A19" s="93">
        <v>2</v>
      </c>
      <c r="B19" s="227">
        <v>1.04</v>
      </c>
      <c r="C19" s="228" t="s">
        <v>105</v>
      </c>
      <c r="D19" s="228">
        <v>1.1599999999999999</v>
      </c>
      <c r="E19" s="228">
        <v>1</v>
      </c>
      <c r="F19" s="228">
        <v>1.04</v>
      </c>
      <c r="G19" s="228">
        <v>0.6</v>
      </c>
      <c r="H19" s="228">
        <v>1.3</v>
      </c>
      <c r="I19" s="228">
        <v>0.75</v>
      </c>
      <c r="J19" s="228">
        <v>0.59</v>
      </c>
      <c r="K19" s="228">
        <v>0.6</v>
      </c>
      <c r="L19" s="228" t="s">
        <v>105</v>
      </c>
      <c r="M19" s="229" t="s">
        <v>105</v>
      </c>
      <c r="O19" s="133">
        <v>3</v>
      </c>
      <c r="P19" s="157">
        <f t="shared" si="0"/>
        <v>0</v>
      </c>
      <c r="Q19" s="158" t="str">
        <f t="shared" si="1"/>
        <v>tad</v>
      </c>
      <c r="R19" s="158">
        <f t="shared" si="2"/>
        <v>0</v>
      </c>
      <c r="S19" s="158">
        <f t="shared" si="3"/>
        <v>0</v>
      </c>
      <c r="T19" s="158">
        <f t="shared" si="4"/>
        <v>0</v>
      </c>
      <c r="U19" s="158">
        <f t="shared" si="5"/>
        <v>0</v>
      </c>
      <c r="V19" s="158">
        <f t="shared" si="6"/>
        <v>0</v>
      </c>
      <c r="W19" s="158">
        <f t="shared" si="7"/>
        <v>0</v>
      </c>
      <c r="X19" s="158">
        <f t="shared" si="8"/>
        <v>0</v>
      </c>
      <c r="Y19" s="158">
        <f t="shared" si="9"/>
        <v>0</v>
      </c>
      <c r="Z19" s="158" t="str">
        <f t="shared" si="10"/>
        <v>tad</v>
      </c>
      <c r="AA19" s="159" t="str">
        <f t="shared" si="11"/>
        <v>tad</v>
      </c>
      <c r="AC19" s="3"/>
      <c r="AG19" s="7"/>
    </row>
    <row r="20" spans="1:33" ht="15" customHeight="1" x14ac:dyDescent="0.2">
      <c r="A20" s="93">
        <v>3</v>
      </c>
      <c r="B20" s="227">
        <v>1.04</v>
      </c>
      <c r="C20" s="228" t="s">
        <v>105</v>
      </c>
      <c r="D20" s="228">
        <v>1.1599999999999999</v>
      </c>
      <c r="E20" s="228">
        <v>1.96</v>
      </c>
      <c r="F20" s="228">
        <v>1.02</v>
      </c>
      <c r="G20" s="228">
        <v>1.06</v>
      </c>
      <c r="H20" s="228">
        <v>1.26</v>
      </c>
      <c r="I20" s="228">
        <v>0.6</v>
      </c>
      <c r="J20" s="228">
        <v>0.59</v>
      </c>
      <c r="K20" s="228">
        <v>1.3</v>
      </c>
      <c r="L20" s="228" t="s">
        <v>105</v>
      </c>
      <c r="M20" s="229" t="s">
        <v>105</v>
      </c>
      <c r="O20" s="133">
        <v>4</v>
      </c>
      <c r="P20" s="157">
        <f t="shared" si="0"/>
        <v>0</v>
      </c>
      <c r="Q20" s="158" t="str">
        <f t="shared" si="1"/>
        <v>tad</v>
      </c>
      <c r="R20" s="158">
        <f t="shared" si="2"/>
        <v>0</v>
      </c>
      <c r="S20" s="158">
        <f t="shared" si="3"/>
        <v>0</v>
      </c>
      <c r="T20" s="158">
        <f t="shared" si="4"/>
        <v>0</v>
      </c>
      <c r="U20" s="158">
        <f t="shared" si="5"/>
        <v>0</v>
      </c>
      <c r="V20" s="158">
        <f t="shared" si="6"/>
        <v>0</v>
      </c>
      <c r="W20" s="158">
        <f t="shared" si="7"/>
        <v>0</v>
      </c>
      <c r="X20" s="158">
        <f t="shared" si="8"/>
        <v>0</v>
      </c>
      <c r="Y20" s="158">
        <f t="shared" si="9"/>
        <v>0</v>
      </c>
      <c r="Z20" s="158" t="str">
        <f t="shared" si="10"/>
        <v>tad</v>
      </c>
      <c r="AA20" s="159" t="str">
        <f t="shared" si="11"/>
        <v>tad</v>
      </c>
      <c r="AC20" s="3"/>
      <c r="AG20" s="7"/>
    </row>
    <row r="21" spans="1:33" ht="15" customHeight="1" x14ac:dyDescent="0.2">
      <c r="A21" s="93">
        <v>4</v>
      </c>
      <c r="B21" s="227">
        <v>2.36</v>
      </c>
      <c r="C21" s="228" t="s">
        <v>105</v>
      </c>
      <c r="D21" s="228">
        <v>1.1599999999999999</v>
      </c>
      <c r="E21" s="228">
        <v>0.98</v>
      </c>
      <c r="F21" s="228">
        <v>1.01</v>
      </c>
      <c r="G21" s="228">
        <v>1.56</v>
      </c>
      <c r="H21" s="228">
        <v>1.24</v>
      </c>
      <c r="I21" s="228">
        <v>0.6</v>
      </c>
      <c r="J21" s="228">
        <v>0.59</v>
      </c>
      <c r="K21" s="228">
        <v>1.68</v>
      </c>
      <c r="L21" s="228" t="s">
        <v>105</v>
      </c>
      <c r="M21" s="229" t="s">
        <v>105</v>
      </c>
      <c r="O21" s="133">
        <v>5</v>
      </c>
      <c r="P21" s="157">
        <f t="shared" si="0"/>
        <v>0</v>
      </c>
      <c r="Q21" s="158" t="str">
        <f t="shared" si="1"/>
        <v>tad</v>
      </c>
      <c r="R21" s="158">
        <f t="shared" si="2"/>
        <v>0</v>
      </c>
      <c r="S21" s="158">
        <f t="shared" si="3"/>
        <v>0</v>
      </c>
      <c r="T21" s="158">
        <f t="shared" si="4"/>
        <v>0</v>
      </c>
      <c r="U21" s="158">
        <f t="shared" si="5"/>
        <v>0</v>
      </c>
      <c r="V21" s="158">
        <f t="shared" si="6"/>
        <v>0</v>
      </c>
      <c r="W21" s="158">
        <f t="shared" si="7"/>
        <v>0</v>
      </c>
      <c r="X21" s="158">
        <f t="shared" si="8"/>
        <v>0</v>
      </c>
      <c r="Y21" s="158">
        <f t="shared" si="9"/>
        <v>0</v>
      </c>
      <c r="Z21" s="158" t="str">
        <f t="shared" si="10"/>
        <v>tad</v>
      </c>
      <c r="AA21" s="159" t="str">
        <f t="shared" si="11"/>
        <v>tad</v>
      </c>
      <c r="AC21" s="3"/>
      <c r="AG21" s="8"/>
    </row>
    <row r="22" spans="1:33" ht="15" customHeight="1" x14ac:dyDescent="0.2">
      <c r="A22" s="93">
        <v>5</v>
      </c>
      <c r="B22" s="227">
        <v>2.0699999999999998</v>
      </c>
      <c r="C22" s="228" t="s">
        <v>105</v>
      </c>
      <c r="D22" s="228">
        <v>1.81</v>
      </c>
      <c r="E22" s="228">
        <v>0.98</v>
      </c>
      <c r="F22" s="228">
        <v>1</v>
      </c>
      <c r="G22" s="228">
        <v>1.72</v>
      </c>
      <c r="H22" s="228">
        <v>1.26</v>
      </c>
      <c r="I22" s="228">
        <v>0.6</v>
      </c>
      <c r="J22" s="228">
        <v>0.59</v>
      </c>
      <c r="K22" s="228">
        <v>1.82</v>
      </c>
      <c r="L22" s="228" t="s">
        <v>105</v>
      </c>
      <c r="M22" s="229" t="s">
        <v>105</v>
      </c>
      <c r="O22" s="134">
        <v>6</v>
      </c>
      <c r="P22" s="160">
        <f t="shared" si="0"/>
        <v>0</v>
      </c>
      <c r="Q22" s="161" t="str">
        <f t="shared" si="1"/>
        <v>tad</v>
      </c>
      <c r="R22" s="161">
        <f t="shared" si="2"/>
        <v>0</v>
      </c>
      <c r="S22" s="161">
        <f t="shared" si="3"/>
        <v>0</v>
      </c>
      <c r="T22" s="161">
        <f t="shared" si="4"/>
        <v>0</v>
      </c>
      <c r="U22" s="161">
        <f t="shared" si="5"/>
        <v>0</v>
      </c>
      <c r="V22" s="161">
        <f t="shared" si="6"/>
        <v>0</v>
      </c>
      <c r="W22" s="161">
        <f t="shared" si="7"/>
        <v>0</v>
      </c>
      <c r="X22" s="161">
        <f t="shared" si="8"/>
        <v>0</v>
      </c>
      <c r="Y22" s="161">
        <f t="shared" si="9"/>
        <v>0</v>
      </c>
      <c r="Z22" s="161" t="str">
        <f t="shared" si="10"/>
        <v>tad</v>
      </c>
      <c r="AA22" s="162" t="str">
        <f t="shared" si="11"/>
        <v>tad</v>
      </c>
      <c r="AC22" s="3"/>
      <c r="AG22" s="8"/>
    </row>
    <row r="23" spans="1:33" ht="15" customHeight="1" x14ac:dyDescent="0.2">
      <c r="A23" s="94">
        <v>6</v>
      </c>
      <c r="B23" s="227">
        <v>0.88</v>
      </c>
      <c r="C23" s="228" t="s">
        <v>105</v>
      </c>
      <c r="D23" s="228">
        <v>2.0099999999999998</v>
      </c>
      <c r="E23" s="228">
        <v>0.98</v>
      </c>
      <c r="F23" s="228">
        <v>0.96</v>
      </c>
      <c r="G23" s="228">
        <v>1.69</v>
      </c>
      <c r="H23" s="228">
        <v>1.66</v>
      </c>
      <c r="I23" s="228">
        <v>0.6</v>
      </c>
      <c r="J23" s="228">
        <v>0.6</v>
      </c>
      <c r="K23" s="228">
        <v>0.92</v>
      </c>
      <c r="L23" s="228" t="s">
        <v>105</v>
      </c>
      <c r="M23" s="229" t="s">
        <v>105</v>
      </c>
      <c r="O23" s="133">
        <v>7</v>
      </c>
      <c r="P23" s="157">
        <f t="shared" si="0"/>
        <v>0</v>
      </c>
      <c r="Q23" s="158">
        <f t="shared" si="1"/>
        <v>0</v>
      </c>
      <c r="R23" s="158" t="str">
        <f t="shared" si="2"/>
        <v>tad</v>
      </c>
      <c r="S23" s="158">
        <f t="shared" si="3"/>
        <v>0</v>
      </c>
      <c r="T23" s="158">
        <f t="shared" si="4"/>
        <v>0</v>
      </c>
      <c r="U23" s="158">
        <f t="shared" si="5"/>
        <v>0</v>
      </c>
      <c r="V23" s="158">
        <f t="shared" si="6"/>
        <v>0</v>
      </c>
      <c r="W23" s="158">
        <f t="shared" si="7"/>
        <v>0</v>
      </c>
      <c r="X23" s="158">
        <f t="shared" si="8"/>
        <v>0</v>
      </c>
      <c r="Y23" s="158">
        <f t="shared" si="9"/>
        <v>0</v>
      </c>
      <c r="Z23" s="158" t="str">
        <f t="shared" si="10"/>
        <v>tad</v>
      </c>
      <c r="AA23" s="159" t="str">
        <f t="shared" si="11"/>
        <v>tad</v>
      </c>
      <c r="AC23" s="3"/>
      <c r="AG23" s="8"/>
    </row>
    <row r="24" spans="1:33" ht="15" customHeight="1" x14ac:dyDescent="0.2">
      <c r="A24" s="93">
        <v>7</v>
      </c>
      <c r="B24" s="227">
        <v>0.86</v>
      </c>
      <c r="C24" s="228">
        <v>2.2000000000000002</v>
      </c>
      <c r="D24" s="228" t="s">
        <v>105</v>
      </c>
      <c r="E24" s="228">
        <v>0.96</v>
      </c>
      <c r="F24" s="228">
        <v>1.22</v>
      </c>
      <c r="G24" s="228">
        <v>1.65</v>
      </c>
      <c r="H24" s="228">
        <v>1.99</v>
      </c>
      <c r="I24" s="228">
        <v>0.6</v>
      </c>
      <c r="J24" s="228">
        <v>0.57999999999999996</v>
      </c>
      <c r="K24" s="228">
        <v>0.68</v>
      </c>
      <c r="L24" s="228" t="s">
        <v>105</v>
      </c>
      <c r="M24" s="229" t="s">
        <v>105</v>
      </c>
      <c r="O24" s="133">
        <v>8</v>
      </c>
      <c r="P24" s="157">
        <f t="shared" si="0"/>
        <v>0</v>
      </c>
      <c r="Q24" s="158">
        <f t="shared" si="1"/>
        <v>0</v>
      </c>
      <c r="R24" s="158" t="str">
        <f t="shared" si="2"/>
        <v>tad</v>
      </c>
      <c r="S24" s="158">
        <f t="shared" si="3"/>
        <v>0</v>
      </c>
      <c r="T24" s="158">
        <f t="shared" si="4"/>
        <v>0</v>
      </c>
      <c r="U24" s="158">
        <f t="shared" si="5"/>
        <v>0</v>
      </c>
      <c r="V24" s="158">
        <f t="shared" si="6"/>
        <v>0</v>
      </c>
      <c r="W24" s="158">
        <f t="shared" si="7"/>
        <v>0</v>
      </c>
      <c r="X24" s="158">
        <f t="shared" si="8"/>
        <v>0</v>
      </c>
      <c r="Y24" s="158">
        <f t="shared" si="9"/>
        <v>0</v>
      </c>
      <c r="Z24" s="158">
        <f t="shared" si="10"/>
        <v>0</v>
      </c>
      <c r="AA24" s="159" t="str">
        <f t="shared" si="11"/>
        <v>tad</v>
      </c>
      <c r="AC24" s="3"/>
      <c r="AG24" s="8"/>
    </row>
    <row r="25" spans="1:33" ht="15" customHeight="1" x14ac:dyDescent="0.2">
      <c r="A25" s="93">
        <v>8</v>
      </c>
      <c r="B25" s="227">
        <v>0.86</v>
      </c>
      <c r="C25" s="228">
        <v>2.14</v>
      </c>
      <c r="D25" s="228" t="s">
        <v>105</v>
      </c>
      <c r="E25" s="228">
        <v>0.96</v>
      </c>
      <c r="F25" s="228">
        <v>0.68</v>
      </c>
      <c r="G25" s="228">
        <v>1.35</v>
      </c>
      <c r="H25" s="228">
        <v>1.66</v>
      </c>
      <c r="I25" s="228">
        <v>0.6</v>
      </c>
      <c r="J25" s="228">
        <v>0.57999999999999996</v>
      </c>
      <c r="K25" s="228">
        <v>0.68</v>
      </c>
      <c r="L25" s="228">
        <v>0.8</v>
      </c>
      <c r="M25" s="229" t="s">
        <v>105</v>
      </c>
      <c r="O25" s="133">
        <v>9</v>
      </c>
      <c r="P25" s="157">
        <f t="shared" si="0"/>
        <v>0</v>
      </c>
      <c r="Q25" s="158">
        <f t="shared" si="1"/>
        <v>0</v>
      </c>
      <c r="R25" s="158" t="str">
        <f t="shared" si="2"/>
        <v>tad</v>
      </c>
      <c r="S25" s="158">
        <f t="shared" si="3"/>
        <v>0</v>
      </c>
      <c r="T25" s="158">
        <f t="shared" si="4"/>
        <v>0</v>
      </c>
      <c r="U25" s="158" t="str">
        <f t="shared" si="5"/>
        <v>tad</v>
      </c>
      <c r="V25" s="158">
        <f t="shared" si="6"/>
        <v>0</v>
      </c>
      <c r="W25" s="158">
        <f t="shared" si="7"/>
        <v>0</v>
      </c>
      <c r="X25" s="158">
        <f t="shared" si="8"/>
        <v>0</v>
      </c>
      <c r="Y25" s="158">
        <f t="shared" si="9"/>
        <v>0</v>
      </c>
      <c r="Z25" s="158">
        <f t="shared" si="10"/>
        <v>0</v>
      </c>
      <c r="AA25" s="159" t="str">
        <f t="shared" si="11"/>
        <v>tad</v>
      </c>
      <c r="AC25" s="3"/>
      <c r="AG25" s="8"/>
    </row>
    <row r="26" spans="1:33" ht="15" customHeight="1" x14ac:dyDescent="0.2">
      <c r="A26" s="93">
        <v>9</v>
      </c>
      <c r="B26" s="227">
        <v>0.76</v>
      </c>
      <c r="C26" s="228">
        <v>1.63</v>
      </c>
      <c r="D26" s="228" t="s">
        <v>105</v>
      </c>
      <c r="E26" s="228">
        <v>0.96</v>
      </c>
      <c r="F26" s="228">
        <v>1.1200000000000001</v>
      </c>
      <c r="G26" s="228" t="s">
        <v>105</v>
      </c>
      <c r="H26" s="228">
        <v>1.46</v>
      </c>
      <c r="I26" s="228">
        <v>0.6</v>
      </c>
      <c r="J26" s="228">
        <v>0.57999999999999996</v>
      </c>
      <c r="K26" s="228">
        <v>0.68</v>
      </c>
      <c r="L26" s="228">
        <v>0.8</v>
      </c>
      <c r="M26" s="229" t="s">
        <v>105</v>
      </c>
      <c r="O26" s="133">
        <v>10</v>
      </c>
      <c r="P26" s="164">
        <f t="shared" si="0"/>
        <v>0</v>
      </c>
      <c r="Q26" s="165">
        <f t="shared" si="1"/>
        <v>0</v>
      </c>
      <c r="R26" s="165" t="str">
        <f t="shared" si="2"/>
        <v>tad</v>
      </c>
      <c r="S26" s="165">
        <f t="shared" si="3"/>
        <v>0</v>
      </c>
      <c r="T26" s="165">
        <f t="shared" si="4"/>
        <v>0</v>
      </c>
      <c r="U26" s="165" t="str">
        <f t="shared" si="5"/>
        <v>tad</v>
      </c>
      <c r="V26" s="165">
        <f t="shared" si="6"/>
        <v>0</v>
      </c>
      <c r="W26" s="165">
        <f t="shared" si="7"/>
        <v>0</v>
      </c>
      <c r="X26" s="165">
        <f t="shared" si="8"/>
        <v>0</v>
      </c>
      <c r="Y26" s="165">
        <f t="shared" si="9"/>
        <v>0</v>
      </c>
      <c r="Z26" s="165">
        <f t="shared" si="10"/>
        <v>0</v>
      </c>
      <c r="AA26" s="166" t="str">
        <f t="shared" si="11"/>
        <v>tad</v>
      </c>
      <c r="AC26" s="3"/>
      <c r="AG26" s="8"/>
    </row>
    <row r="27" spans="1:33" ht="15" customHeight="1" x14ac:dyDescent="0.2">
      <c r="A27" s="93">
        <v>10</v>
      </c>
      <c r="B27" s="227">
        <v>0.87</v>
      </c>
      <c r="C27" s="228">
        <v>1.17</v>
      </c>
      <c r="D27" s="228" t="s">
        <v>105</v>
      </c>
      <c r="E27" s="228">
        <v>0.95</v>
      </c>
      <c r="F27" s="228">
        <v>1.1299999999999999</v>
      </c>
      <c r="G27" s="228" t="s">
        <v>105</v>
      </c>
      <c r="H27" s="228">
        <v>1.36</v>
      </c>
      <c r="I27" s="228">
        <v>0.6</v>
      </c>
      <c r="J27" s="228">
        <v>0.57999999999999996</v>
      </c>
      <c r="K27" s="228">
        <v>0.68</v>
      </c>
      <c r="L27" s="228">
        <v>0.8</v>
      </c>
      <c r="M27" s="229" t="s">
        <v>105</v>
      </c>
      <c r="O27" s="134">
        <v>11</v>
      </c>
      <c r="P27" s="160" t="str">
        <f t="shared" si="0"/>
        <v>tad</v>
      </c>
      <c r="Q27" s="161">
        <f t="shared" si="1"/>
        <v>0</v>
      </c>
      <c r="R27" s="161" t="str">
        <f t="shared" si="2"/>
        <v>tad</v>
      </c>
      <c r="S27" s="161">
        <f t="shared" si="3"/>
        <v>0</v>
      </c>
      <c r="T27" s="161">
        <f t="shared" si="4"/>
        <v>0</v>
      </c>
      <c r="U27" s="161">
        <f t="shared" si="5"/>
        <v>0</v>
      </c>
      <c r="V27" s="161">
        <f t="shared" si="6"/>
        <v>0</v>
      </c>
      <c r="W27" s="161">
        <f t="shared" si="7"/>
        <v>0</v>
      </c>
      <c r="X27" s="161">
        <f t="shared" si="8"/>
        <v>0</v>
      </c>
      <c r="Y27" s="161">
        <f t="shared" si="9"/>
        <v>0</v>
      </c>
      <c r="Z27" s="161">
        <f t="shared" si="10"/>
        <v>0</v>
      </c>
      <c r="AA27" s="162" t="str">
        <f t="shared" si="11"/>
        <v>tad</v>
      </c>
      <c r="AC27" s="3"/>
      <c r="AG27" s="8"/>
    </row>
    <row r="28" spans="1:33" ht="15" customHeight="1" x14ac:dyDescent="0.2">
      <c r="A28" s="94">
        <v>11</v>
      </c>
      <c r="B28" s="227" t="s">
        <v>105</v>
      </c>
      <c r="C28" s="228">
        <v>1.24</v>
      </c>
      <c r="D28" s="228" t="s">
        <v>105</v>
      </c>
      <c r="E28" s="228">
        <v>1.6</v>
      </c>
      <c r="F28" s="228">
        <v>0.93</v>
      </c>
      <c r="G28" s="228">
        <v>1.38</v>
      </c>
      <c r="H28" s="228">
        <v>1.1200000000000001</v>
      </c>
      <c r="I28" s="228">
        <v>0.6</v>
      </c>
      <c r="J28" s="228">
        <v>0.59</v>
      </c>
      <c r="K28" s="228">
        <v>0.68</v>
      </c>
      <c r="L28" s="228">
        <v>0.8</v>
      </c>
      <c r="M28" s="229" t="s">
        <v>105</v>
      </c>
      <c r="O28" s="133">
        <v>12</v>
      </c>
      <c r="P28" s="157" t="str">
        <f t="shared" si="0"/>
        <v>tad</v>
      </c>
      <c r="Q28" s="158">
        <f t="shared" si="1"/>
        <v>0</v>
      </c>
      <c r="R28" s="158" t="str">
        <f t="shared" si="2"/>
        <v>tad</v>
      </c>
      <c r="S28" s="158">
        <f t="shared" si="3"/>
        <v>0</v>
      </c>
      <c r="T28" s="158">
        <f t="shared" si="4"/>
        <v>0</v>
      </c>
      <c r="U28" s="158">
        <f t="shared" si="5"/>
        <v>0</v>
      </c>
      <c r="V28" s="158">
        <f t="shared" si="6"/>
        <v>0</v>
      </c>
      <c r="W28" s="158">
        <f t="shared" si="7"/>
        <v>0</v>
      </c>
      <c r="X28" s="158">
        <f t="shared" si="8"/>
        <v>0</v>
      </c>
      <c r="Y28" s="158">
        <f t="shared" si="9"/>
        <v>0</v>
      </c>
      <c r="Z28" s="158">
        <f t="shared" si="10"/>
        <v>0</v>
      </c>
      <c r="AA28" s="159" t="str">
        <f t="shared" si="11"/>
        <v>tad</v>
      </c>
      <c r="AC28" s="3"/>
      <c r="AG28" s="8"/>
    </row>
    <row r="29" spans="1:33" ht="15" customHeight="1" x14ac:dyDescent="0.2">
      <c r="A29" s="93">
        <v>12</v>
      </c>
      <c r="B29" s="227" t="s">
        <v>105</v>
      </c>
      <c r="C29" s="228">
        <v>1.2</v>
      </c>
      <c r="D29" s="228" t="s">
        <v>105</v>
      </c>
      <c r="E29" s="228">
        <v>1.38</v>
      </c>
      <c r="F29" s="228">
        <v>0.45</v>
      </c>
      <c r="G29" s="228">
        <v>1.4</v>
      </c>
      <c r="H29" s="228">
        <v>0.8</v>
      </c>
      <c r="I29" s="228">
        <v>0.6</v>
      </c>
      <c r="J29" s="228">
        <v>0.59</v>
      </c>
      <c r="K29" s="228">
        <v>0.66</v>
      </c>
      <c r="L29" s="228">
        <v>0.8</v>
      </c>
      <c r="M29" s="229" t="s">
        <v>105</v>
      </c>
      <c r="O29" s="133">
        <v>13</v>
      </c>
      <c r="P29" s="157" t="str">
        <f t="shared" si="0"/>
        <v>tad</v>
      </c>
      <c r="Q29" s="158">
        <f t="shared" si="1"/>
        <v>0</v>
      </c>
      <c r="R29" s="158" t="str">
        <f t="shared" si="2"/>
        <v>tad</v>
      </c>
      <c r="S29" s="158">
        <f t="shared" si="3"/>
        <v>0</v>
      </c>
      <c r="T29" s="158">
        <f t="shared" si="4"/>
        <v>0</v>
      </c>
      <c r="U29" s="158">
        <f t="shared" si="5"/>
        <v>0</v>
      </c>
      <c r="V29" s="158">
        <f t="shared" si="6"/>
        <v>0</v>
      </c>
      <c r="W29" s="158">
        <f t="shared" si="7"/>
        <v>0</v>
      </c>
      <c r="X29" s="158">
        <f t="shared" si="8"/>
        <v>0</v>
      </c>
      <c r="Y29" s="158">
        <f t="shared" si="9"/>
        <v>0</v>
      </c>
      <c r="Z29" s="158">
        <f t="shared" si="10"/>
        <v>0</v>
      </c>
      <c r="AA29" s="159" t="str">
        <f t="shared" si="11"/>
        <v>tad</v>
      </c>
      <c r="AC29" s="3"/>
      <c r="AG29" s="8"/>
    </row>
    <row r="30" spans="1:33" ht="15" customHeight="1" x14ac:dyDescent="0.2">
      <c r="A30" s="93">
        <v>13</v>
      </c>
      <c r="B30" s="227" t="s">
        <v>105</v>
      </c>
      <c r="C30" s="228">
        <v>1.18</v>
      </c>
      <c r="D30" s="228" t="s">
        <v>105</v>
      </c>
      <c r="E30" s="228">
        <v>1.32</v>
      </c>
      <c r="F30" s="228">
        <v>0.54</v>
      </c>
      <c r="G30" s="228">
        <v>1.3</v>
      </c>
      <c r="H30" s="228">
        <v>0.75</v>
      </c>
      <c r="I30" s="228">
        <v>0.6</v>
      </c>
      <c r="J30" s="228">
        <v>0.6</v>
      </c>
      <c r="K30" s="228">
        <v>0.66</v>
      </c>
      <c r="L30" s="228">
        <v>0.8</v>
      </c>
      <c r="M30" s="229" t="s">
        <v>105</v>
      </c>
      <c r="O30" s="133">
        <v>14</v>
      </c>
      <c r="P30" s="157" t="str">
        <f t="shared" si="0"/>
        <v>tad</v>
      </c>
      <c r="Q30" s="158" t="str">
        <f t="shared" si="1"/>
        <v>tad</v>
      </c>
      <c r="R30" s="158" t="str">
        <f t="shared" si="2"/>
        <v>tad</v>
      </c>
      <c r="S30" s="158">
        <f t="shared" si="3"/>
        <v>0</v>
      </c>
      <c r="T30" s="158">
        <f t="shared" si="4"/>
        <v>0</v>
      </c>
      <c r="U30" s="158">
        <f t="shared" si="5"/>
        <v>0</v>
      </c>
      <c r="V30" s="158">
        <f t="shared" si="6"/>
        <v>0</v>
      </c>
      <c r="W30" s="158">
        <f t="shared" si="7"/>
        <v>0</v>
      </c>
      <c r="X30" s="158">
        <f t="shared" si="8"/>
        <v>0</v>
      </c>
      <c r="Y30" s="158">
        <f t="shared" si="9"/>
        <v>0</v>
      </c>
      <c r="Z30" s="158">
        <f t="shared" si="10"/>
        <v>0</v>
      </c>
      <c r="AA30" s="159" t="str">
        <f t="shared" si="11"/>
        <v>tad</v>
      </c>
      <c r="AC30" s="3"/>
      <c r="AG30" s="8"/>
    </row>
    <row r="31" spans="1:33" ht="15" customHeight="1" x14ac:dyDescent="0.2">
      <c r="A31" s="93">
        <v>14</v>
      </c>
      <c r="B31" s="227" t="s">
        <v>105</v>
      </c>
      <c r="C31" s="228" t="s">
        <v>105</v>
      </c>
      <c r="D31" s="228" t="s">
        <v>105</v>
      </c>
      <c r="E31" s="228">
        <v>1.43</v>
      </c>
      <c r="F31" s="228">
        <v>0.9</v>
      </c>
      <c r="G31" s="228">
        <v>1.38</v>
      </c>
      <c r="H31" s="228">
        <v>0.77</v>
      </c>
      <c r="I31" s="228">
        <v>0.6</v>
      </c>
      <c r="J31" s="228">
        <v>0.57999999999999996</v>
      </c>
      <c r="K31" s="228">
        <v>0.66</v>
      </c>
      <c r="L31" s="228">
        <v>0.8</v>
      </c>
      <c r="M31" s="229" t="s">
        <v>105</v>
      </c>
      <c r="O31" s="133">
        <v>15</v>
      </c>
      <c r="P31" s="164" t="str">
        <f t="shared" si="0"/>
        <v>tad</v>
      </c>
      <c r="Q31" s="165" t="str">
        <f t="shared" si="1"/>
        <v>tad</v>
      </c>
      <c r="R31" s="165">
        <f t="shared" si="2"/>
        <v>0</v>
      </c>
      <c r="S31" s="165" t="str">
        <f t="shared" si="3"/>
        <v>tad</v>
      </c>
      <c r="T31" s="165">
        <f t="shared" si="4"/>
        <v>0</v>
      </c>
      <c r="U31" s="165">
        <f t="shared" si="5"/>
        <v>0</v>
      </c>
      <c r="V31" s="165">
        <f t="shared" si="6"/>
        <v>0</v>
      </c>
      <c r="W31" s="165">
        <f t="shared" si="7"/>
        <v>0</v>
      </c>
      <c r="X31" s="165">
        <f t="shared" si="8"/>
        <v>0</v>
      </c>
      <c r="Y31" s="165">
        <f t="shared" si="9"/>
        <v>0</v>
      </c>
      <c r="Z31" s="165">
        <f t="shared" si="10"/>
        <v>0</v>
      </c>
      <c r="AA31" s="166" t="str">
        <f t="shared" si="11"/>
        <v>tad</v>
      </c>
      <c r="AC31" s="3"/>
      <c r="AG31" s="8"/>
    </row>
    <row r="32" spans="1:33" ht="15" customHeight="1" x14ac:dyDescent="0.2">
      <c r="A32" s="93">
        <v>15</v>
      </c>
      <c r="B32" s="227" t="s">
        <v>105</v>
      </c>
      <c r="C32" s="228" t="s">
        <v>105</v>
      </c>
      <c r="D32" s="228">
        <v>1.54</v>
      </c>
      <c r="E32" s="228" t="s">
        <v>105</v>
      </c>
      <c r="F32" s="228">
        <v>1</v>
      </c>
      <c r="G32" s="228">
        <v>1.28</v>
      </c>
      <c r="H32" s="228">
        <v>1.1599999999999999</v>
      </c>
      <c r="I32" s="228">
        <v>0.6</v>
      </c>
      <c r="J32" s="228">
        <v>0.59</v>
      </c>
      <c r="K32" s="228">
        <v>0.66</v>
      </c>
      <c r="L32" s="228">
        <v>0.8</v>
      </c>
      <c r="M32" s="229" t="s">
        <v>105</v>
      </c>
      <c r="O32" s="134">
        <v>16</v>
      </c>
      <c r="P32" s="160" t="str">
        <f t="shared" si="0"/>
        <v>tad</v>
      </c>
      <c r="Q32" s="161" t="str">
        <f t="shared" si="1"/>
        <v>tad</v>
      </c>
      <c r="R32" s="161">
        <f t="shared" si="2"/>
        <v>0</v>
      </c>
      <c r="S32" s="161">
        <f t="shared" si="3"/>
        <v>0</v>
      </c>
      <c r="T32" s="161">
        <f t="shared" si="4"/>
        <v>0</v>
      </c>
      <c r="U32" s="161">
        <f t="shared" si="5"/>
        <v>0</v>
      </c>
      <c r="V32" s="161">
        <f t="shared" si="6"/>
        <v>0</v>
      </c>
      <c r="W32" s="161">
        <f t="shared" si="7"/>
        <v>0</v>
      </c>
      <c r="X32" s="161">
        <f t="shared" si="8"/>
        <v>0</v>
      </c>
      <c r="Y32" s="161">
        <f t="shared" si="9"/>
        <v>0</v>
      </c>
      <c r="Z32" s="161" t="str">
        <f t="shared" si="10"/>
        <v>tad</v>
      </c>
      <c r="AA32" s="162" t="str">
        <f t="shared" si="11"/>
        <v>tad</v>
      </c>
      <c r="AC32" s="3"/>
      <c r="AG32" s="8"/>
    </row>
    <row r="33" spans="1:42" ht="15" customHeight="1" x14ac:dyDescent="0.2">
      <c r="A33" s="94">
        <v>16</v>
      </c>
      <c r="B33" s="227" t="s">
        <v>105</v>
      </c>
      <c r="C33" s="228" t="s">
        <v>105</v>
      </c>
      <c r="D33" s="228">
        <v>1.54</v>
      </c>
      <c r="E33" s="228">
        <v>1</v>
      </c>
      <c r="F33" s="228">
        <v>1.54</v>
      </c>
      <c r="G33" s="228">
        <v>1.25</v>
      </c>
      <c r="H33" s="228">
        <v>1.3</v>
      </c>
      <c r="I33" s="228">
        <v>0.6</v>
      </c>
      <c r="J33" s="228">
        <v>0.57999999999999996</v>
      </c>
      <c r="K33" s="228">
        <v>0.83</v>
      </c>
      <c r="L33" s="228" t="s">
        <v>105</v>
      </c>
      <c r="M33" s="229" t="s">
        <v>105</v>
      </c>
      <c r="O33" s="133">
        <v>17</v>
      </c>
      <c r="P33" s="157" t="str">
        <f t="shared" si="0"/>
        <v>tad</v>
      </c>
      <c r="Q33" s="158" t="str">
        <f t="shared" si="1"/>
        <v>tad</v>
      </c>
      <c r="R33" s="158">
        <f t="shared" si="2"/>
        <v>0</v>
      </c>
      <c r="S33" s="158">
        <f t="shared" si="3"/>
        <v>0</v>
      </c>
      <c r="T33" s="158">
        <f t="shared" si="4"/>
        <v>0</v>
      </c>
      <c r="U33" s="158">
        <f t="shared" si="5"/>
        <v>0</v>
      </c>
      <c r="V33" s="158">
        <f t="shared" si="6"/>
        <v>0</v>
      </c>
      <c r="W33" s="158">
        <f t="shared" si="7"/>
        <v>0</v>
      </c>
      <c r="X33" s="158">
        <f t="shared" si="8"/>
        <v>0</v>
      </c>
      <c r="Y33" s="158">
        <f t="shared" si="9"/>
        <v>0</v>
      </c>
      <c r="Z33" s="158" t="str">
        <f t="shared" si="10"/>
        <v>tad</v>
      </c>
      <c r="AA33" s="159" t="str">
        <f t="shared" si="11"/>
        <v>tad</v>
      </c>
      <c r="AC33" s="3"/>
      <c r="AG33" s="8"/>
    </row>
    <row r="34" spans="1:42" ht="15" customHeight="1" x14ac:dyDescent="0.2">
      <c r="A34" s="93">
        <v>17</v>
      </c>
      <c r="B34" s="227" t="s">
        <v>105</v>
      </c>
      <c r="C34" s="228" t="s">
        <v>105</v>
      </c>
      <c r="D34" s="228">
        <v>1.88</v>
      </c>
      <c r="E34" s="228">
        <v>1</v>
      </c>
      <c r="F34" s="228">
        <v>1.95</v>
      </c>
      <c r="G34" s="228">
        <v>1.33</v>
      </c>
      <c r="H34" s="228">
        <v>1.37</v>
      </c>
      <c r="I34" s="228">
        <v>0.6</v>
      </c>
      <c r="J34" s="228">
        <v>0.59</v>
      </c>
      <c r="K34" s="228">
        <v>1.94</v>
      </c>
      <c r="L34" s="228" t="s">
        <v>105</v>
      </c>
      <c r="M34" s="229" t="s">
        <v>105</v>
      </c>
      <c r="O34" s="133">
        <v>18</v>
      </c>
      <c r="P34" s="157" t="str">
        <f t="shared" si="0"/>
        <v>tad</v>
      </c>
      <c r="Q34" s="158" t="str">
        <f t="shared" si="1"/>
        <v>tad</v>
      </c>
      <c r="R34" s="158">
        <f t="shared" si="2"/>
        <v>0</v>
      </c>
      <c r="S34" s="158">
        <f t="shared" si="3"/>
        <v>0</v>
      </c>
      <c r="T34" s="158">
        <f t="shared" si="4"/>
        <v>0</v>
      </c>
      <c r="U34" s="158">
        <f t="shared" si="5"/>
        <v>0</v>
      </c>
      <c r="V34" s="158">
        <f t="shared" si="6"/>
        <v>0</v>
      </c>
      <c r="W34" s="158">
        <f t="shared" si="7"/>
        <v>0</v>
      </c>
      <c r="X34" s="158">
        <f t="shared" si="8"/>
        <v>0</v>
      </c>
      <c r="Y34" s="158">
        <f t="shared" si="9"/>
        <v>0</v>
      </c>
      <c r="Z34" s="158" t="str">
        <f t="shared" si="10"/>
        <v>tad</v>
      </c>
      <c r="AA34" s="159" t="str">
        <f t="shared" si="11"/>
        <v>tad</v>
      </c>
      <c r="AC34" s="3"/>
      <c r="AG34" s="8"/>
    </row>
    <row r="35" spans="1:42" ht="15" customHeight="1" x14ac:dyDescent="0.2">
      <c r="A35" s="93">
        <v>18</v>
      </c>
      <c r="B35" s="227" t="s">
        <v>105</v>
      </c>
      <c r="C35" s="228" t="s">
        <v>105</v>
      </c>
      <c r="D35" s="228">
        <v>2.92</v>
      </c>
      <c r="E35" s="228">
        <v>1</v>
      </c>
      <c r="F35" s="228">
        <v>2.0299999999999998</v>
      </c>
      <c r="G35" s="228">
        <v>1.4</v>
      </c>
      <c r="H35" s="228">
        <v>1.4</v>
      </c>
      <c r="I35" s="228">
        <v>0.6</v>
      </c>
      <c r="J35" s="228">
        <v>0.6</v>
      </c>
      <c r="K35" s="228">
        <v>0.63</v>
      </c>
      <c r="L35" s="228" t="s">
        <v>105</v>
      </c>
      <c r="M35" s="229" t="s">
        <v>105</v>
      </c>
      <c r="O35" s="133">
        <v>19</v>
      </c>
      <c r="P35" s="157" t="str">
        <f t="shared" si="0"/>
        <v>tad</v>
      </c>
      <c r="Q35" s="158" t="str">
        <f t="shared" si="1"/>
        <v>tad</v>
      </c>
      <c r="R35" s="158">
        <f t="shared" si="2"/>
        <v>0</v>
      </c>
      <c r="S35" s="158">
        <f t="shared" si="3"/>
        <v>0</v>
      </c>
      <c r="T35" s="158">
        <f t="shared" si="4"/>
        <v>0</v>
      </c>
      <c r="U35" s="158">
        <f t="shared" si="5"/>
        <v>0</v>
      </c>
      <c r="V35" s="158">
        <f t="shared" si="6"/>
        <v>0</v>
      </c>
      <c r="W35" s="158">
        <f t="shared" si="7"/>
        <v>0</v>
      </c>
      <c r="X35" s="158">
        <f t="shared" si="8"/>
        <v>0</v>
      </c>
      <c r="Y35" s="158">
        <f t="shared" si="9"/>
        <v>0</v>
      </c>
      <c r="Z35" s="158" t="str">
        <f t="shared" si="10"/>
        <v>tad</v>
      </c>
      <c r="AA35" s="159" t="str">
        <f t="shared" si="11"/>
        <v>tad</v>
      </c>
      <c r="AC35" s="3"/>
      <c r="AG35" s="8"/>
    </row>
    <row r="36" spans="1:42" ht="15" customHeight="1" x14ac:dyDescent="0.2">
      <c r="A36" s="93">
        <v>19</v>
      </c>
      <c r="B36" s="227" t="s">
        <v>105</v>
      </c>
      <c r="C36" s="228" t="s">
        <v>105</v>
      </c>
      <c r="D36" s="228">
        <v>1.8</v>
      </c>
      <c r="E36" s="228">
        <v>1</v>
      </c>
      <c r="F36" s="228">
        <v>1.84</v>
      </c>
      <c r="G36" s="228">
        <v>1.34</v>
      </c>
      <c r="H36" s="228">
        <v>1.26</v>
      </c>
      <c r="I36" s="228">
        <v>0.6</v>
      </c>
      <c r="J36" s="228">
        <v>0.6</v>
      </c>
      <c r="K36" s="228">
        <v>0.7</v>
      </c>
      <c r="L36" s="228" t="s">
        <v>105</v>
      </c>
      <c r="M36" s="229" t="s">
        <v>105</v>
      </c>
      <c r="O36" s="133">
        <v>20</v>
      </c>
      <c r="P36" s="164" t="str">
        <f t="shared" si="0"/>
        <v>tad</v>
      </c>
      <c r="Q36" s="165" t="str">
        <f t="shared" si="1"/>
        <v>tad</v>
      </c>
      <c r="R36" s="165">
        <f t="shared" si="2"/>
        <v>0</v>
      </c>
      <c r="S36" s="165">
        <f t="shared" si="3"/>
        <v>0</v>
      </c>
      <c r="T36" s="165">
        <f t="shared" si="4"/>
        <v>0</v>
      </c>
      <c r="U36" s="165">
        <f t="shared" si="5"/>
        <v>0</v>
      </c>
      <c r="V36" s="165">
        <f t="shared" si="6"/>
        <v>0</v>
      </c>
      <c r="W36" s="165">
        <f t="shared" si="7"/>
        <v>0</v>
      </c>
      <c r="X36" s="165">
        <f t="shared" si="8"/>
        <v>0</v>
      </c>
      <c r="Y36" s="165">
        <f t="shared" si="9"/>
        <v>0</v>
      </c>
      <c r="Z36" s="165" t="str">
        <f t="shared" si="10"/>
        <v>tad</v>
      </c>
      <c r="AA36" s="166" t="str">
        <f t="shared" si="11"/>
        <v>tad</v>
      </c>
      <c r="AC36" s="3"/>
      <c r="AG36" s="8"/>
    </row>
    <row r="37" spans="1:42" ht="15" customHeight="1" x14ac:dyDescent="0.2">
      <c r="A37" s="93">
        <v>20</v>
      </c>
      <c r="B37" s="227" t="s">
        <v>105</v>
      </c>
      <c r="C37" s="228" t="s">
        <v>105</v>
      </c>
      <c r="D37" s="228">
        <v>1.38</v>
      </c>
      <c r="E37" s="228">
        <v>0.99</v>
      </c>
      <c r="F37" s="228">
        <v>1.78</v>
      </c>
      <c r="G37" s="228">
        <v>1.03</v>
      </c>
      <c r="H37" s="228">
        <v>0.99</v>
      </c>
      <c r="I37" s="228">
        <v>0.6</v>
      </c>
      <c r="J37" s="228">
        <v>0.6</v>
      </c>
      <c r="K37" s="228">
        <v>0.62</v>
      </c>
      <c r="L37" s="228" t="s">
        <v>105</v>
      </c>
      <c r="M37" s="229" t="s">
        <v>105</v>
      </c>
      <c r="O37" s="134">
        <v>21</v>
      </c>
      <c r="P37" s="160" t="str">
        <f t="shared" si="0"/>
        <v>tad</v>
      </c>
      <c r="Q37" s="161" t="str">
        <f t="shared" si="1"/>
        <v>tad</v>
      </c>
      <c r="R37" s="161">
        <f t="shared" si="2"/>
        <v>0</v>
      </c>
      <c r="S37" s="161" t="str">
        <f t="shared" si="3"/>
        <v>tad</v>
      </c>
      <c r="T37" s="161">
        <f t="shared" si="4"/>
        <v>0</v>
      </c>
      <c r="U37" s="161">
        <f t="shared" si="5"/>
        <v>0</v>
      </c>
      <c r="V37" s="161">
        <f t="shared" si="6"/>
        <v>0</v>
      </c>
      <c r="W37" s="161">
        <f t="shared" si="7"/>
        <v>0</v>
      </c>
      <c r="X37" s="161">
        <f t="shared" si="8"/>
        <v>0</v>
      </c>
      <c r="Y37" s="161">
        <f t="shared" si="9"/>
        <v>0</v>
      </c>
      <c r="Z37" s="161" t="str">
        <f t="shared" si="10"/>
        <v>tad</v>
      </c>
      <c r="AA37" s="162" t="str">
        <f t="shared" si="11"/>
        <v>tad</v>
      </c>
      <c r="AC37" s="3"/>
      <c r="AG37" s="8"/>
    </row>
    <row r="38" spans="1:42" ht="15" customHeight="1" x14ac:dyDescent="0.2">
      <c r="A38" s="94">
        <v>21</v>
      </c>
      <c r="B38" s="227" t="s">
        <v>105</v>
      </c>
      <c r="C38" s="228" t="s">
        <v>105</v>
      </c>
      <c r="D38" s="228">
        <v>1.28</v>
      </c>
      <c r="E38" s="228" t="s">
        <v>105</v>
      </c>
      <c r="F38" s="228">
        <v>1.73</v>
      </c>
      <c r="G38" s="228">
        <v>1.28</v>
      </c>
      <c r="H38" s="228">
        <v>0.98</v>
      </c>
      <c r="I38" s="228">
        <v>0.6</v>
      </c>
      <c r="J38" s="228">
        <v>0.57999999999999996</v>
      </c>
      <c r="K38" s="228">
        <v>0.7</v>
      </c>
      <c r="L38" s="228" t="s">
        <v>105</v>
      </c>
      <c r="M38" s="229" t="s">
        <v>105</v>
      </c>
      <c r="O38" s="133">
        <v>22</v>
      </c>
      <c r="P38" s="157" t="str">
        <f t="shared" si="0"/>
        <v>tad</v>
      </c>
      <c r="Q38" s="158">
        <f t="shared" si="1"/>
        <v>0</v>
      </c>
      <c r="R38" s="158" t="str">
        <f t="shared" si="2"/>
        <v>tad</v>
      </c>
      <c r="S38" s="158" t="str">
        <f t="shared" si="3"/>
        <v>tad</v>
      </c>
      <c r="T38" s="158">
        <f t="shared" si="4"/>
        <v>0</v>
      </c>
      <c r="U38" s="158">
        <f t="shared" si="5"/>
        <v>0</v>
      </c>
      <c r="V38" s="158">
        <f t="shared" si="6"/>
        <v>0</v>
      </c>
      <c r="W38" s="158">
        <f t="shared" si="7"/>
        <v>0</v>
      </c>
      <c r="X38" s="158">
        <f t="shared" si="8"/>
        <v>0</v>
      </c>
      <c r="Y38" s="158">
        <f t="shared" si="9"/>
        <v>0</v>
      </c>
      <c r="Z38" s="158" t="str">
        <f t="shared" si="10"/>
        <v>tad</v>
      </c>
      <c r="AA38" s="159" t="str">
        <f t="shared" si="11"/>
        <v>tad</v>
      </c>
      <c r="AC38" s="3"/>
      <c r="AG38" s="8"/>
    </row>
    <row r="39" spans="1:42" ht="15" customHeight="1" x14ac:dyDescent="0.2">
      <c r="A39" s="93">
        <v>22</v>
      </c>
      <c r="B39" s="227" t="s">
        <v>105</v>
      </c>
      <c r="C39" s="228">
        <v>1.18</v>
      </c>
      <c r="D39" s="228" t="s">
        <v>105</v>
      </c>
      <c r="E39" s="228" t="s">
        <v>105</v>
      </c>
      <c r="F39" s="228">
        <v>1.75</v>
      </c>
      <c r="G39" s="228">
        <v>1.24</v>
      </c>
      <c r="H39" s="228">
        <v>0.88</v>
      </c>
      <c r="I39" s="228">
        <v>0.6</v>
      </c>
      <c r="J39" s="228">
        <v>0.57999999999999996</v>
      </c>
      <c r="K39" s="228">
        <v>0.7</v>
      </c>
      <c r="L39" s="228" t="s">
        <v>105</v>
      </c>
      <c r="M39" s="229" t="s">
        <v>105</v>
      </c>
      <c r="O39" s="133">
        <v>23</v>
      </c>
      <c r="P39" s="157" t="str">
        <f t="shared" si="0"/>
        <v>tad</v>
      </c>
      <c r="Q39" s="158">
        <f t="shared" si="1"/>
        <v>0</v>
      </c>
      <c r="R39" s="158" t="str">
        <f t="shared" si="2"/>
        <v>tad</v>
      </c>
      <c r="S39" s="158">
        <f t="shared" si="3"/>
        <v>0</v>
      </c>
      <c r="T39" s="158">
        <f t="shared" si="4"/>
        <v>0</v>
      </c>
      <c r="U39" s="158">
        <f t="shared" si="5"/>
        <v>0</v>
      </c>
      <c r="V39" s="158">
        <f t="shared" si="6"/>
        <v>0</v>
      </c>
      <c r="W39" s="158">
        <f t="shared" si="7"/>
        <v>0</v>
      </c>
      <c r="X39" s="158">
        <f t="shared" si="8"/>
        <v>0</v>
      </c>
      <c r="Y39" s="158">
        <f t="shared" si="9"/>
        <v>0</v>
      </c>
      <c r="Z39" s="158" t="str">
        <f t="shared" si="10"/>
        <v>tad</v>
      </c>
      <c r="AA39" s="159" t="str">
        <f t="shared" si="11"/>
        <v>tad</v>
      </c>
      <c r="AC39" s="3"/>
      <c r="AG39" s="8"/>
    </row>
    <row r="40" spans="1:42" ht="15" customHeight="1" x14ac:dyDescent="0.2">
      <c r="A40" s="93">
        <v>23</v>
      </c>
      <c r="B40" s="227" t="s">
        <v>105</v>
      </c>
      <c r="C40" s="228">
        <v>1.38</v>
      </c>
      <c r="D40" s="228" t="s">
        <v>105</v>
      </c>
      <c r="E40" s="228">
        <v>1.48</v>
      </c>
      <c r="F40" s="228">
        <v>1.76</v>
      </c>
      <c r="G40" s="228">
        <v>1.23</v>
      </c>
      <c r="H40" s="228">
        <v>0.77</v>
      </c>
      <c r="I40" s="228">
        <v>0.6</v>
      </c>
      <c r="J40" s="228">
        <v>0.57999999999999996</v>
      </c>
      <c r="K40" s="228">
        <v>0.7</v>
      </c>
      <c r="L40" s="228" t="s">
        <v>105</v>
      </c>
      <c r="M40" s="229" t="s">
        <v>105</v>
      </c>
      <c r="O40" s="133">
        <v>24</v>
      </c>
      <c r="P40" s="157" t="str">
        <f t="shared" si="0"/>
        <v>tad</v>
      </c>
      <c r="Q40" s="158">
        <f t="shared" si="1"/>
        <v>0</v>
      </c>
      <c r="R40" s="158" t="str">
        <f t="shared" si="2"/>
        <v>tad</v>
      </c>
      <c r="S40" s="158">
        <f t="shared" si="3"/>
        <v>0</v>
      </c>
      <c r="T40" s="158">
        <f t="shared" si="4"/>
        <v>0</v>
      </c>
      <c r="U40" s="158">
        <f t="shared" si="5"/>
        <v>0</v>
      </c>
      <c r="V40" s="158">
        <f t="shared" si="6"/>
        <v>0</v>
      </c>
      <c r="W40" s="158">
        <f t="shared" si="7"/>
        <v>0</v>
      </c>
      <c r="X40" s="158">
        <f t="shared" si="8"/>
        <v>0</v>
      </c>
      <c r="Y40" s="158">
        <f t="shared" si="9"/>
        <v>0</v>
      </c>
      <c r="Z40" s="158" t="str">
        <f t="shared" si="10"/>
        <v>tad</v>
      </c>
      <c r="AA40" s="159" t="str">
        <f t="shared" si="11"/>
        <v>tad</v>
      </c>
      <c r="AC40" s="3"/>
      <c r="AG40" s="8"/>
    </row>
    <row r="41" spans="1:42" ht="15" customHeight="1" x14ac:dyDescent="0.2">
      <c r="A41" s="93">
        <v>24</v>
      </c>
      <c r="B41" s="227" t="s">
        <v>105</v>
      </c>
      <c r="C41" s="228">
        <v>1.27</v>
      </c>
      <c r="D41" s="228" t="s">
        <v>105</v>
      </c>
      <c r="E41" s="228">
        <v>1.6</v>
      </c>
      <c r="F41" s="228">
        <v>1.82</v>
      </c>
      <c r="G41" s="228">
        <v>1.39</v>
      </c>
      <c r="H41" s="228">
        <v>0.76</v>
      </c>
      <c r="I41" s="228">
        <v>0.59</v>
      </c>
      <c r="J41" s="228">
        <v>0.57999999999999996</v>
      </c>
      <c r="K41" s="228">
        <v>0.7</v>
      </c>
      <c r="L41" s="228" t="s">
        <v>105</v>
      </c>
      <c r="M41" s="229" t="s">
        <v>105</v>
      </c>
      <c r="O41" s="133">
        <v>25</v>
      </c>
      <c r="P41" s="164">
        <f t="shared" si="0"/>
        <v>0</v>
      </c>
      <c r="Q41" s="165" t="str">
        <f t="shared" si="1"/>
        <v>tad</v>
      </c>
      <c r="R41" s="165" t="str">
        <f t="shared" si="2"/>
        <v>tad</v>
      </c>
      <c r="S41" s="165">
        <f t="shared" si="3"/>
        <v>0</v>
      </c>
      <c r="T41" s="165">
        <f t="shared" si="4"/>
        <v>0</v>
      </c>
      <c r="U41" s="165">
        <f t="shared" si="5"/>
        <v>0</v>
      </c>
      <c r="V41" s="165">
        <f t="shared" si="6"/>
        <v>0</v>
      </c>
      <c r="W41" s="165">
        <f t="shared" si="7"/>
        <v>0</v>
      </c>
      <c r="X41" s="165">
        <f t="shared" si="8"/>
        <v>0</v>
      </c>
      <c r="Y41" s="165">
        <f t="shared" si="9"/>
        <v>0</v>
      </c>
      <c r="Z41" s="165" t="str">
        <f t="shared" si="10"/>
        <v>tad</v>
      </c>
      <c r="AA41" s="166" t="str">
        <f t="shared" si="11"/>
        <v>tad</v>
      </c>
      <c r="AC41" s="3"/>
      <c r="AG41" s="8"/>
    </row>
    <row r="42" spans="1:42" ht="15" customHeight="1" x14ac:dyDescent="0.2">
      <c r="A42" s="93">
        <v>25</v>
      </c>
      <c r="B42" s="227">
        <v>1.48</v>
      </c>
      <c r="C42" s="228" t="s">
        <v>105</v>
      </c>
      <c r="D42" s="228" t="s">
        <v>105</v>
      </c>
      <c r="E42" s="228">
        <v>1.56</v>
      </c>
      <c r="F42" s="228">
        <v>1.1200000000000001</v>
      </c>
      <c r="G42" s="228">
        <v>1.39</v>
      </c>
      <c r="H42" s="228">
        <v>0.77</v>
      </c>
      <c r="I42" s="228">
        <v>0.59</v>
      </c>
      <c r="J42" s="228">
        <v>0.59</v>
      </c>
      <c r="K42" s="228">
        <v>0.62</v>
      </c>
      <c r="L42" s="228" t="s">
        <v>105</v>
      </c>
      <c r="M42" s="229" t="s">
        <v>105</v>
      </c>
      <c r="O42" s="134">
        <v>26</v>
      </c>
      <c r="P42" s="160">
        <f t="shared" si="0"/>
        <v>0</v>
      </c>
      <c r="Q42" s="161" t="str">
        <f t="shared" si="1"/>
        <v>tad</v>
      </c>
      <c r="R42" s="161" t="str">
        <f t="shared" si="2"/>
        <v>tad</v>
      </c>
      <c r="S42" s="161">
        <f t="shared" si="3"/>
        <v>0</v>
      </c>
      <c r="T42" s="161">
        <f t="shared" si="4"/>
        <v>0</v>
      </c>
      <c r="U42" s="161">
        <f t="shared" si="5"/>
        <v>0</v>
      </c>
      <c r="V42" s="161">
        <f t="shared" si="6"/>
        <v>0</v>
      </c>
      <c r="W42" s="161">
        <f t="shared" si="7"/>
        <v>0</v>
      </c>
      <c r="X42" s="161" t="str">
        <f t="shared" si="8"/>
        <v>tad</v>
      </c>
      <c r="Y42" s="161">
        <f t="shared" si="9"/>
        <v>0</v>
      </c>
      <c r="Z42" s="161" t="str">
        <f t="shared" si="10"/>
        <v>tad</v>
      </c>
      <c r="AA42" s="162" t="str">
        <f t="shared" si="11"/>
        <v>tad</v>
      </c>
      <c r="AC42" s="3"/>
      <c r="AG42" s="8"/>
    </row>
    <row r="43" spans="1:42" ht="15" customHeight="1" x14ac:dyDescent="0.2">
      <c r="A43" s="94">
        <v>26</v>
      </c>
      <c r="B43" s="227">
        <v>1.38</v>
      </c>
      <c r="C43" s="228" t="s">
        <v>105</v>
      </c>
      <c r="D43" s="228" t="s">
        <v>105</v>
      </c>
      <c r="E43" s="228">
        <v>1.68</v>
      </c>
      <c r="F43" s="228">
        <v>0.72</v>
      </c>
      <c r="G43" s="228">
        <v>1.4</v>
      </c>
      <c r="H43" s="228">
        <v>0.76</v>
      </c>
      <c r="I43" s="228">
        <v>0.57999999999999996</v>
      </c>
      <c r="J43" s="228" t="s">
        <v>105</v>
      </c>
      <c r="K43" s="228">
        <v>0.6</v>
      </c>
      <c r="L43" s="228" t="s">
        <v>105</v>
      </c>
      <c r="M43" s="229" t="s">
        <v>105</v>
      </c>
      <c r="O43" s="133">
        <v>27</v>
      </c>
      <c r="P43" s="157">
        <f t="shared" si="0"/>
        <v>0</v>
      </c>
      <c r="Q43" s="158" t="str">
        <f t="shared" si="1"/>
        <v>tad</v>
      </c>
      <c r="R43" s="158">
        <f t="shared" si="2"/>
        <v>0</v>
      </c>
      <c r="S43" s="158">
        <f t="shared" si="3"/>
        <v>0</v>
      </c>
      <c r="T43" s="158">
        <f t="shared" si="4"/>
        <v>0</v>
      </c>
      <c r="U43" s="158">
        <f t="shared" si="5"/>
        <v>0</v>
      </c>
      <c r="V43" s="158">
        <f t="shared" si="6"/>
        <v>0</v>
      </c>
      <c r="W43" s="158">
        <f t="shared" si="7"/>
        <v>0</v>
      </c>
      <c r="X43" s="158">
        <f t="shared" si="8"/>
        <v>0</v>
      </c>
      <c r="Y43" s="158">
        <f t="shared" si="9"/>
        <v>0</v>
      </c>
      <c r="Z43" s="158" t="str">
        <f t="shared" si="10"/>
        <v>tad</v>
      </c>
      <c r="AA43" s="159" t="str">
        <f t="shared" si="11"/>
        <v>tad</v>
      </c>
      <c r="AC43" s="3"/>
      <c r="AG43" s="8"/>
    </row>
    <row r="44" spans="1:42" ht="15" customHeight="1" x14ac:dyDescent="0.2">
      <c r="A44" s="93">
        <v>27</v>
      </c>
      <c r="B44" s="227">
        <v>1.29</v>
      </c>
      <c r="C44" s="228" t="s">
        <v>105</v>
      </c>
      <c r="D44" s="228">
        <v>1</v>
      </c>
      <c r="E44" s="228">
        <v>1.58</v>
      </c>
      <c r="F44" s="228">
        <v>0.66</v>
      </c>
      <c r="G44" s="228">
        <v>1.47</v>
      </c>
      <c r="H44" s="228">
        <v>0.75</v>
      </c>
      <c r="I44" s="228">
        <v>0.57999999999999996</v>
      </c>
      <c r="J44" s="228">
        <v>0.6</v>
      </c>
      <c r="K44" s="228">
        <v>0.6</v>
      </c>
      <c r="L44" s="228" t="s">
        <v>105</v>
      </c>
      <c r="M44" s="229" t="s">
        <v>105</v>
      </c>
      <c r="O44" s="133">
        <v>28</v>
      </c>
      <c r="P44" s="157" t="str">
        <f t="shared" si="0"/>
        <v>tad</v>
      </c>
      <c r="Q44" s="158" t="str">
        <f t="shared" si="1"/>
        <v>tad</v>
      </c>
      <c r="R44" s="158">
        <f t="shared" si="2"/>
        <v>0</v>
      </c>
      <c r="S44" s="158">
        <f t="shared" si="3"/>
        <v>0</v>
      </c>
      <c r="T44" s="158">
        <f t="shared" si="4"/>
        <v>0</v>
      </c>
      <c r="U44" s="158">
        <f t="shared" si="5"/>
        <v>0</v>
      </c>
      <c r="V44" s="158">
        <f t="shared" si="6"/>
        <v>0</v>
      </c>
      <c r="W44" s="158">
        <f t="shared" si="7"/>
        <v>0</v>
      </c>
      <c r="X44" s="158">
        <f t="shared" si="8"/>
        <v>0</v>
      </c>
      <c r="Y44" s="158">
        <f t="shared" si="9"/>
        <v>0</v>
      </c>
      <c r="Z44" s="158" t="str">
        <f t="shared" si="10"/>
        <v>tad</v>
      </c>
      <c r="AA44" s="159" t="str">
        <f t="shared" si="11"/>
        <v>tad</v>
      </c>
      <c r="AC44" s="3"/>
      <c r="AG44" s="8"/>
    </row>
    <row r="45" spans="1:42" ht="15" customHeight="1" x14ac:dyDescent="0.2">
      <c r="A45" s="93">
        <v>28</v>
      </c>
      <c r="B45" s="227" t="s">
        <v>105</v>
      </c>
      <c r="C45" s="228" t="s">
        <v>105</v>
      </c>
      <c r="D45" s="228">
        <v>1</v>
      </c>
      <c r="E45" s="228">
        <v>1.52</v>
      </c>
      <c r="F45" s="228">
        <v>0.6</v>
      </c>
      <c r="G45" s="228">
        <v>1.4</v>
      </c>
      <c r="H45" s="228">
        <v>0.75</v>
      </c>
      <c r="I45" s="228">
        <v>0.56999999999999995</v>
      </c>
      <c r="J45" s="228">
        <v>0.6</v>
      </c>
      <c r="K45" s="228">
        <v>0.6</v>
      </c>
      <c r="L45" s="228" t="s">
        <v>105</v>
      </c>
      <c r="M45" s="229" t="s">
        <v>105</v>
      </c>
      <c r="O45" s="133">
        <v>29</v>
      </c>
      <c r="P45" s="157" t="str">
        <f>IF(B46="tad","tad",IF(B46&lt;$F$11,$H$11*(B46-$J$11)^$L$11,$H$12*(B46-$J$12)^$L$12))</f>
        <v>tad</v>
      </c>
      <c r="Q45" s="163"/>
      <c r="R45" s="158">
        <f t="shared" ref="R45:AA46" si="12">IF(D46="tad","tad",IF(D46&lt;$F$11,$H$11*(D46-$J$11)^$L$11,$H$12*(D46-$J$12)^$L$12))</f>
        <v>0</v>
      </c>
      <c r="S45" s="158">
        <f t="shared" si="12"/>
        <v>0</v>
      </c>
      <c r="T45" s="158">
        <f t="shared" si="12"/>
        <v>0</v>
      </c>
      <c r="U45" s="158">
        <f t="shared" si="12"/>
        <v>0</v>
      </c>
      <c r="V45" s="158">
        <f t="shared" si="12"/>
        <v>0</v>
      </c>
      <c r="W45" s="158">
        <f t="shared" si="12"/>
        <v>0</v>
      </c>
      <c r="X45" s="158">
        <f t="shared" si="12"/>
        <v>0</v>
      </c>
      <c r="Y45" s="158">
        <f t="shared" si="12"/>
        <v>0</v>
      </c>
      <c r="Z45" s="158" t="str">
        <f t="shared" si="12"/>
        <v>tad</v>
      </c>
      <c r="AA45" s="159" t="str">
        <f t="shared" si="12"/>
        <v>tad</v>
      </c>
      <c r="AC45" s="3"/>
      <c r="AG45" s="2"/>
    </row>
    <row r="46" spans="1:42" ht="15" customHeight="1" x14ac:dyDescent="0.2">
      <c r="A46" s="93">
        <v>29</v>
      </c>
      <c r="B46" s="227" t="s">
        <v>105</v>
      </c>
      <c r="C46" s="236"/>
      <c r="D46" s="228">
        <v>1</v>
      </c>
      <c r="E46" s="228">
        <v>1.54</v>
      </c>
      <c r="F46" s="228">
        <v>0.6</v>
      </c>
      <c r="G46" s="228">
        <v>1.26</v>
      </c>
      <c r="H46" s="228">
        <v>0.77</v>
      </c>
      <c r="I46" s="228">
        <v>0.56999999999999995</v>
      </c>
      <c r="J46" s="228">
        <v>0.6</v>
      </c>
      <c r="K46" s="228">
        <v>0.62</v>
      </c>
      <c r="L46" s="228" t="s">
        <v>105</v>
      </c>
      <c r="M46" s="229" t="s">
        <v>105</v>
      </c>
      <c r="O46" s="133">
        <v>30</v>
      </c>
      <c r="P46" s="157" t="str">
        <f>IF(B47="tad","tad",IF(B47&lt;$F$11,$H$11*(B47-$J$11)^$L$11,$H$12*(B47-$J$12)^$L$12))</f>
        <v>tad</v>
      </c>
      <c r="Q46" s="163"/>
      <c r="R46" s="158">
        <f t="shared" si="12"/>
        <v>0</v>
      </c>
      <c r="S46" s="158">
        <f t="shared" si="12"/>
        <v>0</v>
      </c>
      <c r="T46" s="158">
        <f t="shared" si="12"/>
        <v>0</v>
      </c>
      <c r="U46" s="158">
        <f t="shared" si="12"/>
        <v>0</v>
      </c>
      <c r="V46" s="158">
        <f t="shared" si="12"/>
        <v>0</v>
      </c>
      <c r="W46" s="158">
        <f t="shared" si="12"/>
        <v>0</v>
      </c>
      <c r="X46" s="158">
        <f t="shared" si="12"/>
        <v>0</v>
      </c>
      <c r="Y46" s="158" t="str">
        <f t="shared" si="12"/>
        <v>tad</v>
      </c>
      <c r="Z46" s="158" t="str">
        <f t="shared" si="12"/>
        <v>tad</v>
      </c>
      <c r="AA46" s="159" t="str">
        <f t="shared" si="12"/>
        <v>tad</v>
      </c>
      <c r="AC46" s="35"/>
      <c r="AG46" s="2"/>
    </row>
    <row r="47" spans="1:42" ht="15" customHeight="1" x14ac:dyDescent="0.2">
      <c r="A47" s="93">
        <v>30</v>
      </c>
      <c r="B47" s="227" t="s">
        <v>105</v>
      </c>
      <c r="C47" s="236"/>
      <c r="D47" s="228">
        <v>1</v>
      </c>
      <c r="E47" s="228">
        <v>1.39</v>
      </c>
      <c r="F47" s="228">
        <v>0.6</v>
      </c>
      <c r="G47" s="228">
        <v>1.24</v>
      </c>
      <c r="H47" s="228">
        <v>0.75</v>
      </c>
      <c r="I47" s="228">
        <v>0.59</v>
      </c>
      <c r="J47" s="228">
        <v>0.6</v>
      </c>
      <c r="K47" s="228" t="s">
        <v>105</v>
      </c>
      <c r="L47" s="228" t="s">
        <v>105</v>
      </c>
      <c r="M47" s="229" t="s">
        <v>105</v>
      </c>
      <c r="O47" s="133">
        <v>31</v>
      </c>
      <c r="P47" s="157" t="str">
        <f>IF(B48="tad","tad",IF(B48&lt;$F$11,$H$11*(B48-$J$11)^$L$11,$H$12*(B48-$J$12)^$L$12))</f>
        <v>tad</v>
      </c>
      <c r="Q47" s="163"/>
      <c r="R47" s="158">
        <f>IF(D48="tad","tad",IF(D48&lt;$F$11,$H$11*(D48-$J$11)^$L$11,$H$12*(D48-$J$12)^$L$12))</f>
        <v>0</v>
      </c>
      <c r="S47" s="163"/>
      <c r="T47" s="158">
        <f>IF(F48="tad","tad",IF(F48&lt;$F$11,$H$11*(F48-$J$11)^$L$11,$H$12*(F48-$J$12)^$L$12))</f>
        <v>0</v>
      </c>
      <c r="U47" s="163"/>
      <c r="V47" s="158">
        <f>IF(H48="tad","tad",IF(H48&lt;$F$11,$H$11*(H48-$J$11)^$L$11,$H$12*(H48-$J$12)^$L$12))</f>
        <v>0</v>
      </c>
      <c r="W47" s="158">
        <f>IF(I48="tad","tad",IF(I48&lt;$F$11,$H$11*(I48-$J$11)^$L$11,$H$12*(I48-$J$12)^$L$12))</f>
        <v>0</v>
      </c>
      <c r="X47" s="163"/>
      <c r="Y47" s="158" t="str">
        <f>IF(K48="tad","tad",IF(K48&lt;$F$11,$H$11*(K48-$J$11)^$L$11,$H$12*(K48-$J$12)^$L$12))</f>
        <v>tad</v>
      </c>
      <c r="Z47" s="163"/>
      <c r="AA47" s="159" t="str">
        <f>IF(M48="tad","tad",IF(M48&lt;$F$11,$H$11*(M48-$J$11)^$L$11,$H$12*(M48-$J$12)^$L$12))</f>
        <v>tad</v>
      </c>
      <c r="AC47" s="3"/>
    </row>
    <row r="48" spans="1:42" ht="15" customHeight="1" x14ac:dyDescent="0.2">
      <c r="A48" s="92">
        <v>31</v>
      </c>
      <c r="B48" s="227" t="s">
        <v>105</v>
      </c>
      <c r="C48" s="238"/>
      <c r="D48" s="228">
        <v>1</v>
      </c>
      <c r="E48" s="238"/>
      <c r="F48" s="228">
        <v>0.6</v>
      </c>
      <c r="G48" s="238"/>
      <c r="H48" s="228">
        <v>0.75</v>
      </c>
      <c r="I48" s="228">
        <v>0.59</v>
      </c>
      <c r="J48" s="238"/>
      <c r="K48" s="228" t="s">
        <v>105</v>
      </c>
      <c r="L48" s="238"/>
      <c r="M48" s="229" t="s">
        <v>105</v>
      </c>
      <c r="O48" s="135"/>
      <c r="P48" s="111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7"/>
      <c r="AC48" s="3"/>
      <c r="AE48" s="1" t="s">
        <v>0</v>
      </c>
      <c r="AF48" s="1" t="s">
        <v>1</v>
      </c>
      <c r="AG48" s="1" t="s">
        <v>2</v>
      </c>
      <c r="AH48" s="1" t="s">
        <v>3</v>
      </c>
      <c r="AI48" s="1" t="s">
        <v>4</v>
      </c>
      <c r="AJ48" s="1" t="s">
        <v>5</v>
      </c>
      <c r="AK48" s="1" t="s">
        <v>6</v>
      </c>
      <c r="AL48" s="1" t="s">
        <v>7</v>
      </c>
      <c r="AM48" s="1" t="s">
        <v>8</v>
      </c>
      <c r="AN48" s="1" t="s">
        <v>9</v>
      </c>
      <c r="AO48" s="1" t="s">
        <v>10</v>
      </c>
      <c r="AP48" s="1" t="s">
        <v>11</v>
      </c>
    </row>
    <row r="49" spans="1:42" x14ac:dyDescent="0.2">
      <c r="A49" s="95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7"/>
      <c r="O49" s="136" t="s">
        <v>15</v>
      </c>
      <c r="P49" s="210" t="str">
        <f t="shared" ref="P49:AA49" si="13">IF(P53&gt;$AK$63,"tad",IF(P55&gt;$AK$63,"tad",MAX(P17:P47)))</f>
        <v>tad</v>
      </c>
      <c r="Q49" s="210" t="str">
        <f t="shared" si="13"/>
        <v>tad</v>
      </c>
      <c r="R49" s="210" t="str">
        <f t="shared" si="13"/>
        <v>tad</v>
      </c>
      <c r="S49" s="210">
        <f t="shared" si="13"/>
        <v>0</v>
      </c>
      <c r="T49" s="210">
        <f t="shared" si="13"/>
        <v>0</v>
      </c>
      <c r="U49" s="210">
        <f t="shared" si="13"/>
        <v>0</v>
      </c>
      <c r="V49" s="210">
        <f t="shared" si="13"/>
        <v>0</v>
      </c>
      <c r="W49" s="210">
        <f t="shared" si="13"/>
        <v>0</v>
      </c>
      <c r="X49" s="210">
        <f t="shared" si="13"/>
        <v>0</v>
      </c>
      <c r="Y49" s="210">
        <f t="shared" si="13"/>
        <v>0</v>
      </c>
      <c r="Z49" s="210" t="str">
        <f t="shared" si="13"/>
        <v>tad</v>
      </c>
      <c r="AA49" s="216" t="str">
        <f t="shared" si="13"/>
        <v>tad</v>
      </c>
      <c r="AC49" s="9">
        <f>MAX(P17:AA47)</f>
        <v>0</v>
      </c>
      <c r="AE49">
        <v>31</v>
      </c>
      <c r="AF49">
        <v>28</v>
      </c>
      <c r="AG49">
        <v>31</v>
      </c>
      <c r="AH49">
        <v>30</v>
      </c>
      <c r="AI49">
        <v>31</v>
      </c>
      <c r="AJ49">
        <v>30</v>
      </c>
      <c r="AK49">
        <v>31</v>
      </c>
      <c r="AL49">
        <v>31</v>
      </c>
      <c r="AM49">
        <v>30</v>
      </c>
      <c r="AN49">
        <v>31</v>
      </c>
      <c r="AO49">
        <v>30</v>
      </c>
      <c r="AP49">
        <v>31</v>
      </c>
    </row>
    <row r="50" spans="1:42" x14ac:dyDescent="0.2">
      <c r="O50" s="135" t="s">
        <v>36</v>
      </c>
      <c r="P50" s="211" t="str">
        <f t="shared" ref="P50:AA50" si="14">IF(P53&gt;$AK$63,"tad",IF(P55&gt;$AK$63,"tad",AVERAGE(P17:P47)))</f>
        <v>tad</v>
      </c>
      <c r="Q50" s="211" t="str">
        <f t="shared" si="14"/>
        <v>tad</v>
      </c>
      <c r="R50" s="211" t="str">
        <f t="shared" si="14"/>
        <v>tad</v>
      </c>
      <c r="S50" s="211">
        <f t="shared" si="14"/>
        <v>0</v>
      </c>
      <c r="T50" s="211">
        <f t="shared" si="14"/>
        <v>0</v>
      </c>
      <c r="U50" s="211">
        <f t="shared" si="14"/>
        <v>0</v>
      </c>
      <c r="V50" s="211">
        <f t="shared" si="14"/>
        <v>0</v>
      </c>
      <c r="W50" s="211">
        <f t="shared" si="14"/>
        <v>0</v>
      </c>
      <c r="X50" s="211">
        <f t="shared" si="14"/>
        <v>0</v>
      </c>
      <c r="Y50" s="211">
        <f t="shared" si="14"/>
        <v>0</v>
      </c>
      <c r="Z50" s="211" t="str">
        <f t="shared" si="14"/>
        <v>tad</v>
      </c>
      <c r="AA50" s="217" t="str">
        <f t="shared" si="14"/>
        <v>tad</v>
      </c>
      <c r="AC50" s="3"/>
      <c r="AD50" s="23" t="s">
        <v>32</v>
      </c>
      <c r="AE50">
        <v>15</v>
      </c>
      <c r="AF50">
        <v>15</v>
      </c>
      <c r="AG50">
        <v>15</v>
      </c>
      <c r="AH50">
        <v>15</v>
      </c>
      <c r="AI50">
        <v>15</v>
      </c>
      <c r="AJ50">
        <v>15</v>
      </c>
      <c r="AK50">
        <v>15</v>
      </c>
      <c r="AL50">
        <v>15</v>
      </c>
      <c r="AM50">
        <v>15</v>
      </c>
      <c r="AN50">
        <v>15</v>
      </c>
      <c r="AO50">
        <v>15</v>
      </c>
      <c r="AP50">
        <v>15</v>
      </c>
    </row>
    <row r="51" spans="1:42" x14ac:dyDescent="0.2">
      <c r="O51" s="137" t="s">
        <v>14</v>
      </c>
      <c r="P51" s="212" t="str">
        <f t="shared" ref="P51:AA51" si="15">IF(P53&gt;$AK$63,"tad",IF(P55&gt;$AK$63,"tad",MIN(P17:P47)))</f>
        <v>tad</v>
      </c>
      <c r="Q51" s="212" t="str">
        <f t="shared" si="15"/>
        <v>tad</v>
      </c>
      <c r="R51" s="212" t="str">
        <f t="shared" si="15"/>
        <v>tad</v>
      </c>
      <c r="S51" s="212">
        <f t="shared" si="15"/>
        <v>0</v>
      </c>
      <c r="T51" s="212">
        <f t="shared" si="15"/>
        <v>0</v>
      </c>
      <c r="U51" s="212">
        <f t="shared" si="15"/>
        <v>0</v>
      </c>
      <c r="V51" s="212">
        <f t="shared" si="15"/>
        <v>0</v>
      </c>
      <c r="W51" s="212">
        <f t="shared" si="15"/>
        <v>0</v>
      </c>
      <c r="X51" s="212">
        <f t="shared" si="15"/>
        <v>0</v>
      </c>
      <c r="Y51" s="212">
        <f t="shared" si="15"/>
        <v>0</v>
      </c>
      <c r="Z51" s="212" t="str">
        <f t="shared" si="15"/>
        <v>tad</v>
      </c>
      <c r="AA51" s="218" t="str">
        <f t="shared" si="15"/>
        <v>tad</v>
      </c>
      <c r="AC51" s="3"/>
      <c r="AD51" s="2" t="s">
        <v>16</v>
      </c>
      <c r="AE51" s="2">
        <f t="shared" ref="AE51:AP51" si="16">COUNT(P17:P31)</f>
        <v>10</v>
      </c>
      <c r="AF51" s="2">
        <f t="shared" si="16"/>
        <v>7</v>
      </c>
      <c r="AG51" s="2">
        <f t="shared" si="16"/>
        <v>7</v>
      </c>
      <c r="AH51" s="2">
        <f t="shared" si="16"/>
        <v>14</v>
      </c>
      <c r="AI51" s="2">
        <f t="shared" si="16"/>
        <v>15</v>
      </c>
      <c r="AJ51" s="2">
        <f t="shared" si="16"/>
        <v>13</v>
      </c>
      <c r="AK51" s="2">
        <f t="shared" si="16"/>
        <v>15</v>
      </c>
      <c r="AL51" s="2">
        <f t="shared" si="16"/>
        <v>15</v>
      </c>
      <c r="AM51" s="2">
        <f t="shared" si="16"/>
        <v>15</v>
      </c>
      <c r="AN51" s="2">
        <f t="shared" si="16"/>
        <v>15</v>
      </c>
      <c r="AO51" s="2">
        <f t="shared" si="16"/>
        <v>8</v>
      </c>
      <c r="AP51" s="2">
        <f t="shared" si="16"/>
        <v>0</v>
      </c>
    </row>
    <row r="52" spans="1:42" x14ac:dyDescent="0.2">
      <c r="O52" s="135" t="s">
        <v>35</v>
      </c>
      <c r="P52" s="213">
        <f t="shared" ref="P52:AA52" si="17">IF(P53&gt;$AK$63,"tad",AVERAGE(P17:P31))</f>
        <v>0</v>
      </c>
      <c r="Q52" s="213" t="str">
        <f t="shared" si="17"/>
        <v>tad</v>
      </c>
      <c r="R52" s="213" t="str">
        <f t="shared" si="17"/>
        <v>tad</v>
      </c>
      <c r="S52" s="213">
        <f t="shared" si="17"/>
        <v>0</v>
      </c>
      <c r="T52" s="213">
        <f t="shared" si="17"/>
        <v>0</v>
      </c>
      <c r="U52" s="213">
        <f t="shared" si="17"/>
        <v>0</v>
      </c>
      <c r="V52" s="213">
        <f t="shared" si="17"/>
        <v>0</v>
      </c>
      <c r="W52" s="213">
        <f t="shared" si="17"/>
        <v>0</v>
      </c>
      <c r="X52" s="213">
        <f t="shared" si="17"/>
        <v>0</v>
      </c>
      <c r="Y52" s="213">
        <f t="shared" si="17"/>
        <v>0</v>
      </c>
      <c r="Z52" s="213" t="str">
        <f t="shared" si="17"/>
        <v>tad</v>
      </c>
      <c r="AA52" s="219" t="str">
        <f t="shared" si="17"/>
        <v>tad</v>
      </c>
      <c r="AC52" s="209">
        <f>COUNT(P52:AA52)</f>
        <v>8</v>
      </c>
      <c r="AD52" t="s">
        <v>17</v>
      </c>
      <c r="AE52">
        <f t="shared" ref="AE52:AP52" si="18">AE50-AE51</f>
        <v>5</v>
      </c>
      <c r="AF52">
        <f t="shared" si="18"/>
        <v>8</v>
      </c>
      <c r="AG52">
        <f t="shared" si="18"/>
        <v>8</v>
      </c>
      <c r="AH52">
        <f t="shared" si="18"/>
        <v>1</v>
      </c>
      <c r="AI52">
        <f t="shared" si="18"/>
        <v>0</v>
      </c>
      <c r="AJ52">
        <f t="shared" si="18"/>
        <v>2</v>
      </c>
      <c r="AK52">
        <f t="shared" si="18"/>
        <v>0</v>
      </c>
      <c r="AL52">
        <f t="shared" si="18"/>
        <v>0</v>
      </c>
      <c r="AM52">
        <f t="shared" si="18"/>
        <v>0</v>
      </c>
      <c r="AN52">
        <f t="shared" si="18"/>
        <v>0</v>
      </c>
      <c r="AO52">
        <f t="shared" si="18"/>
        <v>7</v>
      </c>
      <c r="AP52">
        <f t="shared" si="18"/>
        <v>15</v>
      </c>
    </row>
    <row r="53" spans="1:42" x14ac:dyDescent="0.2">
      <c r="O53" s="137" t="s">
        <v>29</v>
      </c>
      <c r="P53" s="214">
        <f t="shared" ref="P53:AA53" si="19">IF(AE52&gt;0,AE52,0)</f>
        <v>5</v>
      </c>
      <c r="Q53" s="214">
        <f t="shared" si="19"/>
        <v>8</v>
      </c>
      <c r="R53" s="214">
        <f t="shared" si="19"/>
        <v>8</v>
      </c>
      <c r="S53" s="214">
        <f t="shared" si="19"/>
        <v>1</v>
      </c>
      <c r="T53" s="214">
        <f t="shared" si="19"/>
        <v>0</v>
      </c>
      <c r="U53" s="214">
        <f t="shared" si="19"/>
        <v>2</v>
      </c>
      <c r="V53" s="214">
        <f t="shared" si="19"/>
        <v>0</v>
      </c>
      <c r="W53" s="214">
        <f t="shared" si="19"/>
        <v>0</v>
      </c>
      <c r="X53" s="214">
        <f t="shared" si="19"/>
        <v>0</v>
      </c>
      <c r="Y53" s="214">
        <f t="shared" si="19"/>
        <v>0</v>
      </c>
      <c r="Z53" s="214">
        <f t="shared" si="19"/>
        <v>7</v>
      </c>
      <c r="AA53" s="220">
        <f t="shared" si="19"/>
        <v>15</v>
      </c>
      <c r="AC53" s="209"/>
      <c r="AD53" s="23" t="s">
        <v>33</v>
      </c>
      <c r="AE53">
        <v>16</v>
      </c>
      <c r="AF53">
        <v>13</v>
      </c>
      <c r="AG53">
        <v>16</v>
      </c>
      <c r="AH53">
        <v>15</v>
      </c>
      <c r="AI53">
        <v>16</v>
      </c>
      <c r="AJ53">
        <v>15</v>
      </c>
      <c r="AK53">
        <v>16</v>
      </c>
      <c r="AL53">
        <v>16</v>
      </c>
      <c r="AM53">
        <v>15</v>
      </c>
      <c r="AN53">
        <v>16</v>
      </c>
      <c r="AO53">
        <v>15</v>
      </c>
      <c r="AP53">
        <v>16</v>
      </c>
    </row>
    <row r="54" spans="1:42" x14ac:dyDescent="0.2">
      <c r="O54" s="135" t="s">
        <v>38</v>
      </c>
      <c r="P54" s="213" t="str">
        <f t="shared" ref="P54:AA54" si="20">IF(P55&gt;$AK$63,"tad",AVERAGE(P32:P47))</f>
        <v>tad</v>
      </c>
      <c r="Q54" s="213" t="str">
        <f t="shared" si="20"/>
        <v>tad</v>
      </c>
      <c r="R54" s="213">
        <f t="shared" si="20"/>
        <v>0</v>
      </c>
      <c r="S54" s="213">
        <f t="shared" si="20"/>
        <v>0</v>
      </c>
      <c r="T54" s="213">
        <f t="shared" si="20"/>
        <v>0</v>
      </c>
      <c r="U54" s="213">
        <f t="shared" si="20"/>
        <v>0</v>
      </c>
      <c r="V54" s="213">
        <f t="shared" si="20"/>
        <v>0</v>
      </c>
      <c r="W54" s="213">
        <f t="shared" si="20"/>
        <v>0</v>
      </c>
      <c r="X54" s="213">
        <f t="shared" si="20"/>
        <v>0</v>
      </c>
      <c r="Y54" s="213">
        <f t="shared" si="20"/>
        <v>0</v>
      </c>
      <c r="Z54" s="213" t="str">
        <f t="shared" si="20"/>
        <v>tad</v>
      </c>
      <c r="AA54" s="219" t="str">
        <f t="shared" si="20"/>
        <v>tad</v>
      </c>
      <c r="AC54" s="209">
        <f>COUNT(P54:AA54)</f>
        <v>8</v>
      </c>
      <c r="AD54" s="2" t="s">
        <v>16</v>
      </c>
      <c r="AE54" s="2">
        <f t="shared" ref="AE54:AP54" si="21">COUNT(P32:P47)</f>
        <v>3</v>
      </c>
      <c r="AF54" s="2">
        <f t="shared" si="21"/>
        <v>3</v>
      </c>
      <c r="AG54" s="2">
        <f t="shared" si="21"/>
        <v>11</v>
      </c>
      <c r="AH54" s="2">
        <f t="shared" si="21"/>
        <v>13</v>
      </c>
      <c r="AI54" s="2">
        <f t="shared" si="21"/>
        <v>16</v>
      </c>
      <c r="AJ54" s="2">
        <f t="shared" si="21"/>
        <v>15</v>
      </c>
      <c r="AK54" s="2">
        <f t="shared" si="21"/>
        <v>16</v>
      </c>
      <c r="AL54" s="2">
        <f t="shared" si="21"/>
        <v>16</v>
      </c>
      <c r="AM54" s="2">
        <f t="shared" si="21"/>
        <v>14</v>
      </c>
      <c r="AN54" s="2">
        <f t="shared" si="21"/>
        <v>14</v>
      </c>
      <c r="AO54" s="2">
        <f t="shared" si="21"/>
        <v>0</v>
      </c>
      <c r="AP54" s="2">
        <f t="shared" si="21"/>
        <v>0</v>
      </c>
    </row>
    <row r="55" spans="1:42" x14ac:dyDescent="0.2">
      <c r="O55" s="138" t="s">
        <v>29</v>
      </c>
      <c r="P55" s="215">
        <f t="shared" ref="P55:AA55" si="22">IF(AE55&gt;0,AE55,0)</f>
        <v>13</v>
      </c>
      <c r="Q55" s="215">
        <f t="shared" si="22"/>
        <v>10</v>
      </c>
      <c r="R55" s="215">
        <f t="shared" si="22"/>
        <v>5</v>
      </c>
      <c r="S55" s="215">
        <f t="shared" si="22"/>
        <v>2</v>
      </c>
      <c r="T55" s="215">
        <f t="shared" si="22"/>
        <v>0</v>
      </c>
      <c r="U55" s="215">
        <f t="shared" si="22"/>
        <v>0</v>
      </c>
      <c r="V55" s="215">
        <f t="shared" si="22"/>
        <v>0</v>
      </c>
      <c r="W55" s="215">
        <f t="shared" si="22"/>
        <v>0</v>
      </c>
      <c r="X55" s="215">
        <f t="shared" si="22"/>
        <v>1</v>
      </c>
      <c r="Y55" s="215">
        <f t="shared" si="22"/>
        <v>2</v>
      </c>
      <c r="Z55" s="215">
        <f t="shared" si="22"/>
        <v>15</v>
      </c>
      <c r="AA55" s="221">
        <f t="shared" si="22"/>
        <v>16</v>
      </c>
      <c r="AC55" s="3"/>
      <c r="AD55" t="s">
        <v>17</v>
      </c>
      <c r="AE55">
        <f t="shared" ref="AE55:AP55" si="23">AE53-AE54</f>
        <v>13</v>
      </c>
      <c r="AF55">
        <f t="shared" si="23"/>
        <v>10</v>
      </c>
      <c r="AG55">
        <f t="shared" si="23"/>
        <v>5</v>
      </c>
      <c r="AH55">
        <f t="shared" si="23"/>
        <v>2</v>
      </c>
      <c r="AI55">
        <f t="shared" si="23"/>
        <v>0</v>
      </c>
      <c r="AJ55">
        <f t="shared" si="23"/>
        <v>0</v>
      </c>
      <c r="AK55">
        <f t="shared" si="23"/>
        <v>0</v>
      </c>
      <c r="AL55">
        <f t="shared" si="23"/>
        <v>0</v>
      </c>
      <c r="AM55">
        <f t="shared" si="23"/>
        <v>1</v>
      </c>
      <c r="AN55">
        <f t="shared" si="23"/>
        <v>2</v>
      </c>
      <c r="AO55">
        <f t="shared" si="23"/>
        <v>15</v>
      </c>
      <c r="AP55">
        <f t="shared" si="23"/>
        <v>16</v>
      </c>
    </row>
    <row r="56" spans="1:42" x14ac:dyDescent="0.2"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C56" s="3"/>
    </row>
    <row r="57" spans="1:42" ht="15.75" x14ac:dyDescent="0.25"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C57" s="3"/>
      <c r="AE57" s="19" t="s">
        <v>18</v>
      </c>
      <c r="AF57" s="79"/>
      <c r="AG57" s="80" t="str">
        <f>IF((AC52+AC54)&lt;24,"tad",AVERAGE(P50:AA50))</f>
        <v>tad</v>
      </c>
      <c r="AH57" s="11" t="s">
        <v>94</v>
      </c>
      <c r="AI57" s="5"/>
    </row>
    <row r="58" spans="1:42" x14ac:dyDescent="0.2"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C58" s="3"/>
      <c r="AE58" s="17"/>
      <c r="AF58" s="2"/>
      <c r="AG58" s="33" t="str">
        <f>IF(AG57="tad","tad",+AG57*365*24*3.6/$E$9)</f>
        <v>tad</v>
      </c>
      <c r="AH58" s="10" t="s">
        <v>82</v>
      </c>
    </row>
    <row r="59" spans="1:42" ht="14.25" x14ac:dyDescent="0.2"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C59" s="3"/>
      <c r="AE59" s="17" t="s">
        <v>12</v>
      </c>
      <c r="AF59" s="2"/>
      <c r="AG59" s="78" t="str">
        <f>IF((AC52+AC54)&lt;24,"tad",MAX(P49:AA49))</f>
        <v>tad</v>
      </c>
      <c r="AH59" s="10" t="s">
        <v>94</v>
      </c>
    </row>
    <row r="60" spans="1:42" ht="14.25" x14ac:dyDescent="0.2"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C60" s="3"/>
      <c r="AE60" s="17" t="s">
        <v>14</v>
      </c>
      <c r="AF60" s="2"/>
      <c r="AG60" s="78" t="str">
        <f>IF((AC52+AC54)&lt;24,"tad",MIN(P51:AA51))</f>
        <v>tad</v>
      </c>
      <c r="AH60" s="10" t="s">
        <v>94</v>
      </c>
    </row>
    <row r="61" spans="1:42" x14ac:dyDescent="0.2"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C61" s="3"/>
      <c r="AE61" s="20" t="s">
        <v>13</v>
      </c>
      <c r="AF61" s="12"/>
      <c r="AG61" s="34">
        <f>SUM(P55:AA55)+SUM(P53:AA53)</f>
        <v>110</v>
      </c>
      <c r="AH61" s="16" t="s">
        <v>86</v>
      </c>
    </row>
    <row r="62" spans="1:42" x14ac:dyDescent="0.2"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C62" s="3"/>
    </row>
    <row r="63" spans="1:42" x14ac:dyDescent="0.2"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C63" s="3"/>
      <c r="AE63" t="s">
        <v>19</v>
      </c>
      <c r="AK63">
        <f>+Z2</f>
        <v>5</v>
      </c>
      <c r="AL63" t="s">
        <v>34</v>
      </c>
    </row>
    <row r="64" spans="1:42" x14ac:dyDescent="0.2"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C64" s="3"/>
    </row>
    <row r="65" spans="15:32" x14ac:dyDescent="0.2"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C65" s="3"/>
    </row>
    <row r="66" spans="15:32" x14ac:dyDescent="0.2"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C66" s="3"/>
      <c r="AD66" s="4">
        <f>DATE(P13,1,1)</f>
        <v>37622</v>
      </c>
      <c r="AE66">
        <f t="shared" ref="AE66:AE96" si="24">IF(P17="tad","tad",P17)</f>
        <v>0</v>
      </c>
      <c r="AF66">
        <f t="shared" ref="AF66:AF129" si="25">IF(COUNT(AD66:AE66)=2,0,-AC$49/500)</f>
        <v>0</v>
      </c>
    </row>
    <row r="67" spans="15:32" x14ac:dyDescent="0.2"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C67" s="3"/>
      <c r="AD67" s="4">
        <f t="shared" ref="AD67:AD130" si="26">AD66+1</f>
        <v>37623</v>
      </c>
      <c r="AE67">
        <f t="shared" si="24"/>
        <v>0</v>
      </c>
      <c r="AF67">
        <f t="shared" si="25"/>
        <v>0</v>
      </c>
    </row>
    <row r="68" spans="15:32" x14ac:dyDescent="0.2"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C68" s="3"/>
      <c r="AD68" s="4">
        <f t="shared" si="26"/>
        <v>37624</v>
      </c>
      <c r="AE68">
        <f t="shared" si="24"/>
        <v>0</v>
      </c>
      <c r="AF68">
        <f t="shared" si="25"/>
        <v>0</v>
      </c>
    </row>
    <row r="69" spans="15:32" x14ac:dyDescent="0.2">
      <c r="O69" s="43" t="s">
        <v>27</v>
      </c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C69" s="3"/>
      <c r="AD69" s="4">
        <f t="shared" si="26"/>
        <v>37625</v>
      </c>
      <c r="AE69">
        <f t="shared" si="24"/>
        <v>0</v>
      </c>
      <c r="AF69">
        <f t="shared" si="25"/>
        <v>0</v>
      </c>
    </row>
    <row r="70" spans="15:32" x14ac:dyDescent="0.2">
      <c r="O70" s="43"/>
      <c r="P70" s="43" t="s">
        <v>37</v>
      </c>
      <c r="Q70" s="43"/>
      <c r="R70" s="43"/>
      <c r="S70" s="43"/>
      <c r="T70" s="43"/>
      <c r="U70" s="43"/>
      <c r="V70" s="43"/>
      <c r="W70" s="43"/>
      <c r="X70" s="43"/>
      <c r="Y70" s="44" t="str">
        <f>+Z2&amp;"  hari"</f>
        <v>5  hari</v>
      </c>
      <c r="AA70" s="43"/>
      <c r="AC70" s="3"/>
      <c r="AD70" s="4">
        <f t="shared" si="26"/>
        <v>37626</v>
      </c>
      <c r="AE70">
        <f t="shared" si="24"/>
        <v>0</v>
      </c>
      <c r="AF70">
        <f t="shared" si="25"/>
        <v>0</v>
      </c>
    </row>
    <row r="71" spans="15:32" x14ac:dyDescent="0.2">
      <c r="O71" s="43"/>
      <c r="P71" s="43" t="s">
        <v>30</v>
      </c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C71" s="3"/>
      <c r="AD71" s="4">
        <f t="shared" si="26"/>
        <v>37627</v>
      </c>
      <c r="AE71">
        <f t="shared" si="24"/>
        <v>0</v>
      </c>
      <c r="AF71">
        <f t="shared" si="25"/>
        <v>0</v>
      </c>
    </row>
    <row r="72" spans="15:32" x14ac:dyDescent="0.2"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C72" s="3"/>
      <c r="AD72" s="4">
        <f t="shared" si="26"/>
        <v>37628</v>
      </c>
      <c r="AE72">
        <f t="shared" si="24"/>
        <v>0</v>
      </c>
      <c r="AF72">
        <f t="shared" si="25"/>
        <v>0</v>
      </c>
    </row>
    <row r="73" spans="15:32" x14ac:dyDescent="0.2"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C73" s="3"/>
      <c r="AD73" s="4">
        <f t="shared" si="26"/>
        <v>37629</v>
      </c>
      <c r="AE73">
        <f t="shared" si="24"/>
        <v>0</v>
      </c>
      <c r="AF73">
        <f t="shared" si="25"/>
        <v>0</v>
      </c>
    </row>
    <row r="74" spans="15:32" x14ac:dyDescent="0.2"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C74" s="3"/>
      <c r="AD74" s="4">
        <f t="shared" si="26"/>
        <v>37630</v>
      </c>
      <c r="AE74">
        <f t="shared" si="24"/>
        <v>0</v>
      </c>
      <c r="AF74">
        <f t="shared" si="25"/>
        <v>0</v>
      </c>
    </row>
    <row r="75" spans="15:32" x14ac:dyDescent="0.2"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C75" s="3"/>
      <c r="AD75" s="4">
        <f t="shared" si="26"/>
        <v>37631</v>
      </c>
      <c r="AE75">
        <f t="shared" si="24"/>
        <v>0</v>
      </c>
      <c r="AF75">
        <f t="shared" si="25"/>
        <v>0</v>
      </c>
    </row>
    <row r="76" spans="15:32" x14ac:dyDescent="0.2"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C76" s="3"/>
      <c r="AD76" s="4">
        <f t="shared" si="26"/>
        <v>37632</v>
      </c>
      <c r="AE76" t="str">
        <f t="shared" si="24"/>
        <v>tad</v>
      </c>
      <c r="AF76">
        <f t="shared" si="25"/>
        <v>0</v>
      </c>
    </row>
    <row r="77" spans="15:32" x14ac:dyDescent="0.2"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C77" s="3"/>
      <c r="AD77" s="4">
        <f t="shared" si="26"/>
        <v>37633</v>
      </c>
      <c r="AE77" t="str">
        <f t="shared" si="24"/>
        <v>tad</v>
      </c>
      <c r="AF77">
        <f t="shared" si="25"/>
        <v>0</v>
      </c>
    </row>
    <row r="78" spans="15:32" x14ac:dyDescent="0.2"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C78" s="3"/>
      <c r="AD78" s="4">
        <f t="shared" si="26"/>
        <v>37634</v>
      </c>
      <c r="AE78" t="str">
        <f t="shared" si="24"/>
        <v>tad</v>
      </c>
      <c r="AF78">
        <f t="shared" si="25"/>
        <v>0</v>
      </c>
    </row>
    <row r="79" spans="15:32" x14ac:dyDescent="0.2"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C79" s="3"/>
      <c r="AD79" s="4">
        <f t="shared" si="26"/>
        <v>37635</v>
      </c>
      <c r="AE79" t="str">
        <f t="shared" si="24"/>
        <v>tad</v>
      </c>
      <c r="AF79">
        <f t="shared" si="25"/>
        <v>0</v>
      </c>
    </row>
    <row r="80" spans="15:32" x14ac:dyDescent="0.2"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C80" s="3"/>
      <c r="AD80" s="4">
        <f t="shared" si="26"/>
        <v>37636</v>
      </c>
      <c r="AE80" t="str">
        <f t="shared" si="24"/>
        <v>tad</v>
      </c>
      <c r="AF80">
        <f t="shared" si="25"/>
        <v>0</v>
      </c>
    </row>
    <row r="81" spans="29:32" x14ac:dyDescent="0.2">
      <c r="AC81" s="3"/>
      <c r="AD81" s="4">
        <f t="shared" si="26"/>
        <v>37637</v>
      </c>
      <c r="AE81" t="str">
        <f t="shared" si="24"/>
        <v>tad</v>
      </c>
      <c r="AF81">
        <f t="shared" si="25"/>
        <v>0</v>
      </c>
    </row>
    <row r="82" spans="29:32" x14ac:dyDescent="0.2">
      <c r="AC82" s="3"/>
      <c r="AD82" s="4">
        <f t="shared" si="26"/>
        <v>37638</v>
      </c>
      <c r="AE82" t="str">
        <f t="shared" si="24"/>
        <v>tad</v>
      </c>
      <c r="AF82">
        <f t="shared" si="25"/>
        <v>0</v>
      </c>
    </row>
    <row r="83" spans="29:32" x14ac:dyDescent="0.2">
      <c r="AC83" s="3"/>
      <c r="AD83" s="4">
        <f t="shared" si="26"/>
        <v>37639</v>
      </c>
      <c r="AE83" t="str">
        <f t="shared" si="24"/>
        <v>tad</v>
      </c>
      <c r="AF83">
        <f t="shared" si="25"/>
        <v>0</v>
      </c>
    </row>
    <row r="84" spans="29:32" x14ac:dyDescent="0.2">
      <c r="AC84" s="3"/>
      <c r="AD84" s="4">
        <f t="shared" si="26"/>
        <v>37640</v>
      </c>
      <c r="AE84" t="str">
        <f t="shared" si="24"/>
        <v>tad</v>
      </c>
      <c r="AF84">
        <f t="shared" si="25"/>
        <v>0</v>
      </c>
    </row>
    <row r="85" spans="29:32" x14ac:dyDescent="0.2">
      <c r="AC85" s="3"/>
      <c r="AD85" s="4">
        <f t="shared" si="26"/>
        <v>37641</v>
      </c>
      <c r="AE85" t="str">
        <f t="shared" si="24"/>
        <v>tad</v>
      </c>
      <c r="AF85">
        <f t="shared" si="25"/>
        <v>0</v>
      </c>
    </row>
    <row r="86" spans="29:32" x14ac:dyDescent="0.2">
      <c r="AC86" s="3"/>
      <c r="AD86" s="4">
        <f t="shared" si="26"/>
        <v>37642</v>
      </c>
      <c r="AE86" t="str">
        <f t="shared" si="24"/>
        <v>tad</v>
      </c>
      <c r="AF86">
        <f t="shared" si="25"/>
        <v>0</v>
      </c>
    </row>
    <row r="87" spans="29:32" x14ac:dyDescent="0.2">
      <c r="AC87" s="3"/>
      <c r="AD87" s="4">
        <f t="shared" si="26"/>
        <v>37643</v>
      </c>
      <c r="AE87" t="str">
        <f t="shared" si="24"/>
        <v>tad</v>
      </c>
      <c r="AF87">
        <f t="shared" si="25"/>
        <v>0</v>
      </c>
    </row>
    <row r="88" spans="29:32" x14ac:dyDescent="0.2">
      <c r="AC88" s="3"/>
      <c r="AD88" s="4">
        <f t="shared" si="26"/>
        <v>37644</v>
      </c>
      <c r="AE88" t="str">
        <f t="shared" si="24"/>
        <v>tad</v>
      </c>
      <c r="AF88">
        <f t="shared" si="25"/>
        <v>0</v>
      </c>
    </row>
    <row r="89" spans="29:32" x14ac:dyDescent="0.2">
      <c r="AC89" s="3"/>
      <c r="AD89" s="4">
        <f t="shared" si="26"/>
        <v>37645</v>
      </c>
      <c r="AE89" t="str">
        <f t="shared" si="24"/>
        <v>tad</v>
      </c>
      <c r="AF89">
        <f t="shared" si="25"/>
        <v>0</v>
      </c>
    </row>
    <row r="90" spans="29:32" x14ac:dyDescent="0.2">
      <c r="AC90" s="3"/>
      <c r="AD90" s="4">
        <f t="shared" si="26"/>
        <v>37646</v>
      </c>
      <c r="AE90">
        <f t="shared" si="24"/>
        <v>0</v>
      </c>
      <c r="AF90">
        <f t="shared" si="25"/>
        <v>0</v>
      </c>
    </row>
    <row r="91" spans="29:32" x14ac:dyDescent="0.2">
      <c r="AC91" s="3"/>
      <c r="AD91" s="4">
        <f t="shared" si="26"/>
        <v>37647</v>
      </c>
      <c r="AE91">
        <f t="shared" si="24"/>
        <v>0</v>
      </c>
      <c r="AF91">
        <f t="shared" si="25"/>
        <v>0</v>
      </c>
    </row>
    <row r="92" spans="29:32" x14ac:dyDescent="0.2">
      <c r="AC92" s="3"/>
      <c r="AD92" s="4">
        <f t="shared" si="26"/>
        <v>37648</v>
      </c>
      <c r="AE92">
        <f t="shared" si="24"/>
        <v>0</v>
      </c>
      <c r="AF92">
        <f t="shared" si="25"/>
        <v>0</v>
      </c>
    </row>
    <row r="93" spans="29:32" x14ac:dyDescent="0.2">
      <c r="AC93" s="3"/>
      <c r="AD93" s="4">
        <f t="shared" si="26"/>
        <v>37649</v>
      </c>
      <c r="AE93" t="str">
        <f t="shared" si="24"/>
        <v>tad</v>
      </c>
      <c r="AF93">
        <f t="shared" si="25"/>
        <v>0</v>
      </c>
    </row>
    <row r="94" spans="29:32" x14ac:dyDescent="0.2">
      <c r="AC94" s="3"/>
      <c r="AD94" s="4">
        <f t="shared" si="26"/>
        <v>37650</v>
      </c>
      <c r="AE94" t="str">
        <f t="shared" si="24"/>
        <v>tad</v>
      </c>
      <c r="AF94">
        <f t="shared" si="25"/>
        <v>0</v>
      </c>
    </row>
    <row r="95" spans="29:32" x14ac:dyDescent="0.2">
      <c r="AC95" s="3"/>
      <c r="AD95" s="4">
        <f t="shared" si="26"/>
        <v>37651</v>
      </c>
      <c r="AE95" t="str">
        <f t="shared" si="24"/>
        <v>tad</v>
      </c>
      <c r="AF95">
        <f t="shared" si="25"/>
        <v>0</v>
      </c>
    </row>
    <row r="96" spans="29:32" x14ac:dyDescent="0.2">
      <c r="AC96" s="3"/>
      <c r="AD96" s="4">
        <f t="shared" si="26"/>
        <v>37652</v>
      </c>
      <c r="AE96" t="str">
        <f t="shared" si="24"/>
        <v>tad</v>
      </c>
      <c r="AF96">
        <f t="shared" si="25"/>
        <v>0</v>
      </c>
    </row>
    <row r="97" spans="29:32" x14ac:dyDescent="0.2">
      <c r="AC97" s="3"/>
      <c r="AD97" s="4">
        <f t="shared" si="26"/>
        <v>37653</v>
      </c>
      <c r="AE97" t="str">
        <f t="shared" ref="AE97:AE124" si="27">IF(Q17="tad","tad",Q17)</f>
        <v>tad</v>
      </c>
      <c r="AF97">
        <f t="shared" si="25"/>
        <v>0</v>
      </c>
    </row>
    <row r="98" spans="29:32" x14ac:dyDescent="0.2">
      <c r="AC98" s="3"/>
      <c r="AD98" s="4">
        <f t="shared" si="26"/>
        <v>37654</v>
      </c>
      <c r="AE98" t="str">
        <f t="shared" si="27"/>
        <v>tad</v>
      </c>
      <c r="AF98">
        <f t="shared" si="25"/>
        <v>0</v>
      </c>
    </row>
    <row r="99" spans="29:32" x14ac:dyDescent="0.2">
      <c r="AC99" s="3"/>
      <c r="AD99" s="4">
        <f t="shared" si="26"/>
        <v>37655</v>
      </c>
      <c r="AE99" t="str">
        <f t="shared" si="27"/>
        <v>tad</v>
      </c>
      <c r="AF99">
        <f t="shared" si="25"/>
        <v>0</v>
      </c>
    </row>
    <row r="100" spans="29:32" x14ac:dyDescent="0.2">
      <c r="AC100" s="3"/>
      <c r="AD100" s="4">
        <f t="shared" si="26"/>
        <v>37656</v>
      </c>
      <c r="AE100" t="str">
        <f t="shared" si="27"/>
        <v>tad</v>
      </c>
      <c r="AF100">
        <f t="shared" si="25"/>
        <v>0</v>
      </c>
    </row>
    <row r="101" spans="29:32" x14ac:dyDescent="0.2">
      <c r="AC101" s="3"/>
      <c r="AD101" s="4">
        <f t="shared" si="26"/>
        <v>37657</v>
      </c>
      <c r="AE101" t="str">
        <f t="shared" si="27"/>
        <v>tad</v>
      </c>
      <c r="AF101">
        <f t="shared" si="25"/>
        <v>0</v>
      </c>
    </row>
    <row r="102" spans="29:32" x14ac:dyDescent="0.2">
      <c r="AC102" s="3"/>
      <c r="AD102" s="4">
        <f t="shared" si="26"/>
        <v>37658</v>
      </c>
      <c r="AE102" t="str">
        <f t="shared" si="27"/>
        <v>tad</v>
      </c>
      <c r="AF102">
        <f t="shared" si="25"/>
        <v>0</v>
      </c>
    </row>
    <row r="103" spans="29:32" x14ac:dyDescent="0.2">
      <c r="AC103" s="3"/>
      <c r="AD103" s="4">
        <f t="shared" si="26"/>
        <v>37659</v>
      </c>
      <c r="AE103">
        <f t="shared" si="27"/>
        <v>0</v>
      </c>
      <c r="AF103">
        <f t="shared" si="25"/>
        <v>0</v>
      </c>
    </row>
    <row r="104" spans="29:32" x14ac:dyDescent="0.2">
      <c r="AC104" s="3"/>
      <c r="AD104" s="4">
        <f t="shared" si="26"/>
        <v>37660</v>
      </c>
      <c r="AE104">
        <f t="shared" si="27"/>
        <v>0</v>
      </c>
      <c r="AF104">
        <f t="shared" si="25"/>
        <v>0</v>
      </c>
    </row>
    <row r="105" spans="29:32" x14ac:dyDescent="0.2">
      <c r="AC105" s="3"/>
      <c r="AD105" s="4">
        <f t="shared" si="26"/>
        <v>37661</v>
      </c>
      <c r="AE105">
        <f t="shared" si="27"/>
        <v>0</v>
      </c>
      <c r="AF105">
        <f t="shared" si="25"/>
        <v>0</v>
      </c>
    </row>
    <row r="106" spans="29:32" x14ac:dyDescent="0.2">
      <c r="AC106" s="3"/>
      <c r="AD106" s="4">
        <f t="shared" si="26"/>
        <v>37662</v>
      </c>
      <c r="AE106">
        <f t="shared" si="27"/>
        <v>0</v>
      </c>
      <c r="AF106">
        <f t="shared" si="25"/>
        <v>0</v>
      </c>
    </row>
    <row r="107" spans="29:32" x14ac:dyDescent="0.2">
      <c r="AC107" s="3"/>
      <c r="AD107" s="4">
        <f t="shared" si="26"/>
        <v>37663</v>
      </c>
      <c r="AE107">
        <f t="shared" si="27"/>
        <v>0</v>
      </c>
      <c r="AF107">
        <f t="shared" si="25"/>
        <v>0</v>
      </c>
    </row>
    <row r="108" spans="29:32" x14ac:dyDescent="0.2">
      <c r="AC108" s="3"/>
      <c r="AD108" s="4">
        <f t="shared" si="26"/>
        <v>37664</v>
      </c>
      <c r="AE108">
        <f t="shared" si="27"/>
        <v>0</v>
      </c>
      <c r="AF108">
        <f t="shared" si="25"/>
        <v>0</v>
      </c>
    </row>
    <row r="109" spans="29:32" x14ac:dyDescent="0.2">
      <c r="AC109" s="3"/>
      <c r="AD109" s="4">
        <f t="shared" si="26"/>
        <v>37665</v>
      </c>
      <c r="AE109">
        <f t="shared" si="27"/>
        <v>0</v>
      </c>
      <c r="AF109">
        <f t="shared" si="25"/>
        <v>0</v>
      </c>
    </row>
    <row r="110" spans="29:32" x14ac:dyDescent="0.2">
      <c r="AC110" s="3"/>
      <c r="AD110" s="4">
        <f t="shared" si="26"/>
        <v>37666</v>
      </c>
      <c r="AE110" t="str">
        <f t="shared" si="27"/>
        <v>tad</v>
      </c>
      <c r="AF110">
        <f t="shared" si="25"/>
        <v>0</v>
      </c>
    </row>
    <row r="111" spans="29:32" x14ac:dyDescent="0.2">
      <c r="AC111" s="3"/>
      <c r="AD111" s="4">
        <f t="shared" si="26"/>
        <v>37667</v>
      </c>
      <c r="AE111" t="str">
        <f t="shared" si="27"/>
        <v>tad</v>
      </c>
      <c r="AF111">
        <f t="shared" si="25"/>
        <v>0</v>
      </c>
    </row>
    <row r="112" spans="29:32" x14ac:dyDescent="0.2">
      <c r="AC112" s="3"/>
      <c r="AD112" s="4">
        <f t="shared" si="26"/>
        <v>37668</v>
      </c>
      <c r="AE112" t="str">
        <f t="shared" si="27"/>
        <v>tad</v>
      </c>
      <c r="AF112">
        <f t="shared" si="25"/>
        <v>0</v>
      </c>
    </row>
    <row r="113" spans="29:32" x14ac:dyDescent="0.2">
      <c r="AC113" s="3"/>
      <c r="AD113" s="4">
        <f t="shared" si="26"/>
        <v>37669</v>
      </c>
      <c r="AE113" t="str">
        <f t="shared" si="27"/>
        <v>tad</v>
      </c>
      <c r="AF113">
        <f t="shared" si="25"/>
        <v>0</v>
      </c>
    </row>
    <row r="114" spans="29:32" x14ac:dyDescent="0.2">
      <c r="AC114" s="3"/>
      <c r="AD114" s="4">
        <f t="shared" si="26"/>
        <v>37670</v>
      </c>
      <c r="AE114" t="str">
        <f t="shared" si="27"/>
        <v>tad</v>
      </c>
      <c r="AF114">
        <f t="shared" si="25"/>
        <v>0</v>
      </c>
    </row>
    <row r="115" spans="29:32" x14ac:dyDescent="0.2">
      <c r="AC115" s="3"/>
      <c r="AD115" s="4">
        <f t="shared" si="26"/>
        <v>37671</v>
      </c>
      <c r="AE115" t="str">
        <f t="shared" si="27"/>
        <v>tad</v>
      </c>
      <c r="AF115">
        <f t="shared" si="25"/>
        <v>0</v>
      </c>
    </row>
    <row r="116" spans="29:32" x14ac:dyDescent="0.2">
      <c r="AC116" s="3"/>
      <c r="AD116" s="4">
        <f t="shared" si="26"/>
        <v>37672</v>
      </c>
      <c r="AE116" t="str">
        <f t="shared" si="27"/>
        <v>tad</v>
      </c>
      <c r="AF116">
        <f t="shared" si="25"/>
        <v>0</v>
      </c>
    </row>
    <row r="117" spans="29:32" x14ac:dyDescent="0.2">
      <c r="AC117" s="3"/>
      <c r="AD117" s="4">
        <f t="shared" si="26"/>
        <v>37673</v>
      </c>
      <c r="AE117" t="str">
        <f t="shared" si="27"/>
        <v>tad</v>
      </c>
      <c r="AF117">
        <f t="shared" si="25"/>
        <v>0</v>
      </c>
    </row>
    <row r="118" spans="29:32" x14ac:dyDescent="0.2">
      <c r="AC118" s="3"/>
      <c r="AD118" s="4">
        <f t="shared" si="26"/>
        <v>37674</v>
      </c>
      <c r="AE118">
        <f t="shared" si="27"/>
        <v>0</v>
      </c>
      <c r="AF118">
        <f t="shared" si="25"/>
        <v>0</v>
      </c>
    </row>
    <row r="119" spans="29:32" x14ac:dyDescent="0.2">
      <c r="AC119" s="3"/>
      <c r="AD119" s="4">
        <f t="shared" si="26"/>
        <v>37675</v>
      </c>
      <c r="AE119">
        <f t="shared" si="27"/>
        <v>0</v>
      </c>
      <c r="AF119">
        <f t="shared" si="25"/>
        <v>0</v>
      </c>
    </row>
    <row r="120" spans="29:32" x14ac:dyDescent="0.2">
      <c r="AC120" s="3"/>
      <c r="AD120" s="4">
        <f t="shared" si="26"/>
        <v>37676</v>
      </c>
      <c r="AE120">
        <f t="shared" si="27"/>
        <v>0</v>
      </c>
      <c r="AF120">
        <f t="shared" si="25"/>
        <v>0</v>
      </c>
    </row>
    <row r="121" spans="29:32" x14ac:dyDescent="0.2">
      <c r="AC121" s="3"/>
      <c r="AD121" s="4">
        <f t="shared" si="26"/>
        <v>37677</v>
      </c>
      <c r="AE121" t="str">
        <f t="shared" si="27"/>
        <v>tad</v>
      </c>
      <c r="AF121">
        <f t="shared" si="25"/>
        <v>0</v>
      </c>
    </row>
    <row r="122" spans="29:32" x14ac:dyDescent="0.2">
      <c r="AC122" s="3"/>
      <c r="AD122" s="4">
        <f t="shared" si="26"/>
        <v>37678</v>
      </c>
      <c r="AE122" t="str">
        <f t="shared" si="27"/>
        <v>tad</v>
      </c>
      <c r="AF122">
        <f t="shared" si="25"/>
        <v>0</v>
      </c>
    </row>
    <row r="123" spans="29:32" x14ac:dyDescent="0.2">
      <c r="AC123" s="3"/>
      <c r="AD123" s="4">
        <f t="shared" si="26"/>
        <v>37679</v>
      </c>
      <c r="AE123" t="str">
        <f t="shared" si="27"/>
        <v>tad</v>
      </c>
      <c r="AF123">
        <f t="shared" si="25"/>
        <v>0</v>
      </c>
    </row>
    <row r="124" spans="29:32" x14ac:dyDescent="0.2">
      <c r="AC124" s="3"/>
      <c r="AD124" s="4">
        <f t="shared" si="26"/>
        <v>37680</v>
      </c>
      <c r="AE124" t="str">
        <f t="shared" si="27"/>
        <v>tad</v>
      </c>
      <c r="AF124">
        <f t="shared" si="25"/>
        <v>0</v>
      </c>
    </row>
    <row r="125" spans="29:32" x14ac:dyDescent="0.2">
      <c r="AC125" s="3"/>
      <c r="AD125" s="4">
        <f t="shared" si="26"/>
        <v>37681</v>
      </c>
      <c r="AE125">
        <f t="shared" ref="AE125:AE155" si="28">IF(R17="tad","tad",R17)</f>
        <v>0</v>
      </c>
      <c r="AF125">
        <f t="shared" si="25"/>
        <v>0</v>
      </c>
    </row>
    <row r="126" spans="29:32" x14ac:dyDescent="0.2">
      <c r="AC126" s="3"/>
      <c r="AD126" s="4">
        <f t="shared" si="26"/>
        <v>37682</v>
      </c>
      <c r="AE126">
        <f t="shared" si="28"/>
        <v>0</v>
      </c>
      <c r="AF126">
        <f t="shared" si="25"/>
        <v>0</v>
      </c>
    </row>
    <row r="127" spans="29:32" x14ac:dyDescent="0.2">
      <c r="AC127" s="3"/>
      <c r="AD127" s="4">
        <f t="shared" si="26"/>
        <v>37683</v>
      </c>
      <c r="AE127">
        <f t="shared" si="28"/>
        <v>0</v>
      </c>
      <c r="AF127">
        <f t="shared" si="25"/>
        <v>0</v>
      </c>
    </row>
    <row r="128" spans="29:32" x14ac:dyDescent="0.2">
      <c r="AC128" s="3"/>
      <c r="AD128" s="4">
        <f t="shared" si="26"/>
        <v>37684</v>
      </c>
      <c r="AE128">
        <f t="shared" si="28"/>
        <v>0</v>
      </c>
      <c r="AF128">
        <f t="shared" si="25"/>
        <v>0</v>
      </c>
    </row>
    <row r="129" spans="29:32" x14ac:dyDescent="0.2">
      <c r="AC129" s="3"/>
      <c r="AD129" s="4">
        <f t="shared" si="26"/>
        <v>37685</v>
      </c>
      <c r="AE129">
        <f t="shared" si="28"/>
        <v>0</v>
      </c>
      <c r="AF129">
        <f t="shared" si="25"/>
        <v>0</v>
      </c>
    </row>
    <row r="130" spans="29:32" x14ac:dyDescent="0.2">
      <c r="AC130" s="3"/>
      <c r="AD130" s="4">
        <f t="shared" si="26"/>
        <v>37686</v>
      </c>
      <c r="AE130">
        <f t="shared" si="28"/>
        <v>0</v>
      </c>
      <c r="AF130">
        <f t="shared" ref="AF130:AF193" si="29">IF(COUNT(AD130:AE130)=2,0,-AC$49/500)</f>
        <v>0</v>
      </c>
    </row>
    <row r="131" spans="29:32" x14ac:dyDescent="0.2">
      <c r="AC131" s="3"/>
      <c r="AD131" s="4">
        <f t="shared" ref="AD131:AD194" si="30">AD130+1</f>
        <v>37687</v>
      </c>
      <c r="AE131" t="str">
        <f t="shared" si="28"/>
        <v>tad</v>
      </c>
      <c r="AF131">
        <f t="shared" si="29"/>
        <v>0</v>
      </c>
    </row>
    <row r="132" spans="29:32" x14ac:dyDescent="0.2">
      <c r="AC132" s="3"/>
      <c r="AD132" s="4">
        <f t="shared" si="30"/>
        <v>37688</v>
      </c>
      <c r="AE132" t="str">
        <f t="shared" si="28"/>
        <v>tad</v>
      </c>
      <c r="AF132">
        <f t="shared" si="29"/>
        <v>0</v>
      </c>
    </row>
    <row r="133" spans="29:32" x14ac:dyDescent="0.2">
      <c r="AC133" s="3"/>
      <c r="AD133" s="4">
        <f t="shared" si="30"/>
        <v>37689</v>
      </c>
      <c r="AE133" t="str">
        <f t="shared" si="28"/>
        <v>tad</v>
      </c>
      <c r="AF133">
        <f t="shared" si="29"/>
        <v>0</v>
      </c>
    </row>
    <row r="134" spans="29:32" x14ac:dyDescent="0.2">
      <c r="AC134" s="3"/>
      <c r="AD134" s="4">
        <f t="shared" si="30"/>
        <v>37690</v>
      </c>
      <c r="AE134" t="str">
        <f t="shared" si="28"/>
        <v>tad</v>
      </c>
      <c r="AF134">
        <f t="shared" si="29"/>
        <v>0</v>
      </c>
    </row>
    <row r="135" spans="29:32" x14ac:dyDescent="0.2">
      <c r="AC135" s="3"/>
      <c r="AD135" s="4">
        <f t="shared" si="30"/>
        <v>37691</v>
      </c>
      <c r="AE135" t="str">
        <f t="shared" si="28"/>
        <v>tad</v>
      </c>
      <c r="AF135">
        <f t="shared" si="29"/>
        <v>0</v>
      </c>
    </row>
    <row r="136" spans="29:32" x14ac:dyDescent="0.2">
      <c r="AC136" s="3"/>
      <c r="AD136" s="4">
        <f t="shared" si="30"/>
        <v>37692</v>
      </c>
      <c r="AE136" t="str">
        <f t="shared" si="28"/>
        <v>tad</v>
      </c>
      <c r="AF136">
        <f t="shared" si="29"/>
        <v>0</v>
      </c>
    </row>
    <row r="137" spans="29:32" x14ac:dyDescent="0.2">
      <c r="AC137" s="3"/>
      <c r="AD137" s="4">
        <f t="shared" si="30"/>
        <v>37693</v>
      </c>
      <c r="AE137" t="str">
        <f t="shared" si="28"/>
        <v>tad</v>
      </c>
      <c r="AF137">
        <f t="shared" si="29"/>
        <v>0</v>
      </c>
    </row>
    <row r="138" spans="29:32" x14ac:dyDescent="0.2">
      <c r="AC138" s="3"/>
      <c r="AD138" s="4">
        <f t="shared" si="30"/>
        <v>37694</v>
      </c>
      <c r="AE138" t="str">
        <f t="shared" si="28"/>
        <v>tad</v>
      </c>
      <c r="AF138">
        <f t="shared" si="29"/>
        <v>0</v>
      </c>
    </row>
    <row r="139" spans="29:32" x14ac:dyDescent="0.2">
      <c r="AC139" s="3"/>
      <c r="AD139" s="4">
        <f t="shared" si="30"/>
        <v>37695</v>
      </c>
      <c r="AE139">
        <f t="shared" si="28"/>
        <v>0</v>
      </c>
      <c r="AF139">
        <f t="shared" si="29"/>
        <v>0</v>
      </c>
    </row>
    <row r="140" spans="29:32" x14ac:dyDescent="0.2">
      <c r="AC140" s="3"/>
      <c r="AD140" s="4">
        <f t="shared" si="30"/>
        <v>37696</v>
      </c>
      <c r="AE140">
        <f t="shared" si="28"/>
        <v>0</v>
      </c>
      <c r="AF140">
        <f t="shared" si="29"/>
        <v>0</v>
      </c>
    </row>
    <row r="141" spans="29:32" x14ac:dyDescent="0.2">
      <c r="AC141" s="3"/>
      <c r="AD141" s="4">
        <f t="shared" si="30"/>
        <v>37697</v>
      </c>
      <c r="AE141">
        <f t="shared" si="28"/>
        <v>0</v>
      </c>
      <c r="AF141">
        <f t="shared" si="29"/>
        <v>0</v>
      </c>
    </row>
    <row r="142" spans="29:32" x14ac:dyDescent="0.2">
      <c r="AC142" s="3"/>
      <c r="AD142" s="4">
        <f t="shared" si="30"/>
        <v>37698</v>
      </c>
      <c r="AE142">
        <f t="shared" si="28"/>
        <v>0</v>
      </c>
      <c r="AF142">
        <f t="shared" si="29"/>
        <v>0</v>
      </c>
    </row>
    <row r="143" spans="29:32" x14ac:dyDescent="0.2">
      <c r="AC143" s="3"/>
      <c r="AD143" s="4">
        <f t="shared" si="30"/>
        <v>37699</v>
      </c>
      <c r="AE143">
        <f t="shared" si="28"/>
        <v>0</v>
      </c>
      <c r="AF143">
        <f t="shared" si="29"/>
        <v>0</v>
      </c>
    </row>
    <row r="144" spans="29:32" x14ac:dyDescent="0.2">
      <c r="AC144" s="3"/>
      <c r="AD144" s="4">
        <f t="shared" si="30"/>
        <v>37700</v>
      </c>
      <c r="AE144">
        <f t="shared" si="28"/>
        <v>0</v>
      </c>
      <c r="AF144">
        <f t="shared" si="29"/>
        <v>0</v>
      </c>
    </row>
    <row r="145" spans="29:32" x14ac:dyDescent="0.2">
      <c r="AC145" s="3"/>
      <c r="AD145" s="4">
        <f t="shared" si="30"/>
        <v>37701</v>
      </c>
      <c r="AE145">
        <f t="shared" si="28"/>
        <v>0</v>
      </c>
      <c r="AF145">
        <f t="shared" si="29"/>
        <v>0</v>
      </c>
    </row>
    <row r="146" spans="29:32" x14ac:dyDescent="0.2">
      <c r="AC146" s="3"/>
      <c r="AD146" s="4">
        <f t="shared" si="30"/>
        <v>37702</v>
      </c>
      <c r="AE146" t="str">
        <f t="shared" si="28"/>
        <v>tad</v>
      </c>
      <c r="AF146">
        <f t="shared" si="29"/>
        <v>0</v>
      </c>
    </row>
    <row r="147" spans="29:32" x14ac:dyDescent="0.2">
      <c r="AC147" s="3"/>
      <c r="AD147" s="4">
        <f t="shared" si="30"/>
        <v>37703</v>
      </c>
      <c r="AE147" t="str">
        <f t="shared" si="28"/>
        <v>tad</v>
      </c>
      <c r="AF147">
        <f t="shared" si="29"/>
        <v>0</v>
      </c>
    </row>
    <row r="148" spans="29:32" x14ac:dyDescent="0.2">
      <c r="AC148" s="3"/>
      <c r="AD148" s="4">
        <f t="shared" si="30"/>
        <v>37704</v>
      </c>
      <c r="AE148" t="str">
        <f t="shared" si="28"/>
        <v>tad</v>
      </c>
      <c r="AF148">
        <f t="shared" si="29"/>
        <v>0</v>
      </c>
    </row>
    <row r="149" spans="29:32" x14ac:dyDescent="0.2">
      <c r="AC149" s="3"/>
      <c r="AD149" s="4">
        <f t="shared" si="30"/>
        <v>37705</v>
      </c>
      <c r="AE149" t="str">
        <f t="shared" si="28"/>
        <v>tad</v>
      </c>
      <c r="AF149">
        <f t="shared" si="29"/>
        <v>0</v>
      </c>
    </row>
    <row r="150" spans="29:32" x14ac:dyDescent="0.2">
      <c r="AC150" s="3"/>
      <c r="AD150" s="4">
        <f t="shared" si="30"/>
        <v>37706</v>
      </c>
      <c r="AE150" t="str">
        <f t="shared" si="28"/>
        <v>tad</v>
      </c>
      <c r="AF150">
        <f t="shared" si="29"/>
        <v>0</v>
      </c>
    </row>
    <row r="151" spans="29:32" x14ac:dyDescent="0.2">
      <c r="AC151" s="3"/>
      <c r="AD151" s="4">
        <f t="shared" si="30"/>
        <v>37707</v>
      </c>
      <c r="AE151">
        <f t="shared" si="28"/>
        <v>0</v>
      </c>
      <c r="AF151">
        <f t="shared" si="29"/>
        <v>0</v>
      </c>
    </row>
    <row r="152" spans="29:32" x14ac:dyDescent="0.2">
      <c r="AC152" s="3"/>
      <c r="AD152" s="4">
        <f t="shared" si="30"/>
        <v>37708</v>
      </c>
      <c r="AE152">
        <f t="shared" si="28"/>
        <v>0</v>
      </c>
      <c r="AF152">
        <f t="shared" si="29"/>
        <v>0</v>
      </c>
    </row>
    <row r="153" spans="29:32" x14ac:dyDescent="0.2">
      <c r="AC153" s="3"/>
      <c r="AD153" s="4">
        <f t="shared" si="30"/>
        <v>37709</v>
      </c>
      <c r="AE153">
        <f t="shared" si="28"/>
        <v>0</v>
      </c>
      <c r="AF153">
        <f t="shared" si="29"/>
        <v>0</v>
      </c>
    </row>
    <row r="154" spans="29:32" x14ac:dyDescent="0.2">
      <c r="AC154" s="3"/>
      <c r="AD154" s="4">
        <f t="shared" si="30"/>
        <v>37710</v>
      </c>
      <c r="AE154">
        <f t="shared" si="28"/>
        <v>0</v>
      </c>
      <c r="AF154">
        <f t="shared" si="29"/>
        <v>0</v>
      </c>
    </row>
    <row r="155" spans="29:32" x14ac:dyDescent="0.2">
      <c r="AC155" s="3"/>
      <c r="AD155" s="4">
        <f t="shared" si="30"/>
        <v>37711</v>
      </c>
      <c r="AE155">
        <f t="shared" si="28"/>
        <v>0</v>
      </c>
      <c r="AF155">
        <f t="shared" si="29"/>
        <v>0</v>
      </c>
    </row>
    <row r="156" spans="29:32" x14ac:dyDescent="0.2">
      <c r="AC156" s="3"/>
      <c r="AD156" s="4">
        <f t="shared" si="30"/>
        <v>37712</v>
      </c>
      <c r="AE156">
        <f t="shared" ref="AE156:AE185" si="31">IF(S17="tad","tad",S17)</f>
        <v>0</v>
      </c>
      <c r="AF156">
        <f t="shared" si="29"/>
        <v>0</v>
      </c>
    </row>
    <row r="157" spans="29:32" x14ac:dyDescent="0.2">
      <c r="AC157" s="3"/>
      <c r="AD157" s="4">
        <f t="shared" si="30"/>
        <v>37713</v>
      </c>
      <c r="AE157">
        <f t="shared" si="31"/>
        <v>0</v>
      </c>
      <c r="AF157">
        <f t="shared" si="29"/>
        <v>0</v>
      </c>
    </row>
    <row r="158" spans="29:32" x14ac:dyDescent="0.2">
      <c r="AC158" s="3"/>
      <c r="AD158" s="4">
        <f t="shared" si="30"/>
        <v>37714</v>
      </c>
      <c r="AE158">
        <f t="shared" si="31"/>
        <v>0</v>
      </c>
      <c r="AF158">
        <f t="shared" si="29"/>
        <v>0</v>
      </c>
    </row>
    <row r="159" spans="29:32" x14ac:dyDescent="0.2">
      <c r="AC159" s="3"/>
      <c r="AD159" s="4">
        <f t="shared" si="30"/>
        <v>37715</v>
      </c>
      <c r="AE159">
        <f t="shared" si="31"/>
        <v>0</v>
      </c>
      <c r="AF159">
        <f t="shared" si="29"/>
        <v>0</v>
      </c>
    </row>
    <row r="160" spans="29:32" x14ac:dyDescent="0.2">
      <c r="AC160" s="3"/>
      <c r="AD160" s="4">
        <f t="shared" si="30"/>
        <v>37716</v>
      </c>
      <c r="AE160">
        <f t="shared" si="31"/>
        <v>0</v>
      </c>
      <c r="AF160">
        <f t="shared" si="29"/>
        <v>0</v>
      </c>
    </row>
    <row r="161" spans="29:32" x14ac:dyDescent="0.2">
      <c r="AC161" s="3"/>
      <c r="AD161" s="4">
        <f t="shared" si="30"/>
        <v>37717</v>
      </c>
      <c r="AE161">
        <f t="shared" si="31"/>
        <v>0</v>
      </c>
      <c r="AF161">
        <f t="shared" si="29"/>
        <v>0</v>
      </c>
    </row>
    <row r="162" spans="29:32" x14ac:dyDescent="0.2">
      <c r="AC162" s="3"/>
      <c r="AD162" s="4">
        <f t="shared" si="30"/>
        <v>37718</v>
      </c>
      <c r="AE162">
        <f t="shared" si="31"/>
        <v>0</v>
      </c>
      <c r="AF162">
        <f t="shared" si="29"/>
        <v>0</v>
      </c>
    </row>
    <row r="163" spans="29:32" x14ac:dyDescent="0.2">
      <c r="AC163" s="3"/>
      <c r="AD163" s="4">
        <f t="shared" si="30"/>
        <v>37719</v>
      </c>
      <c r="AE163">
        <f t="shared" si="31"/>
        <v>0</v>
      </c>
      <c r="AF163">
        <f t="shared" si="29"/>
        <v>0</v>
      </c>
    </row>
    <row r="164" spans="29:32" x14ac:dyDescent="0.2">
      <c r="AC164" s="3"/>
      <c r="AD164" s="4">
        <f t="shared" si="30"/>
        <v>37720</v>
      </c>
      <c r="AE164">
        <f t="shared" si="31"/>
        <v>0</v>
      </c>
      <c r="AF164">
        <f t="shared" si="29"/>
        <v>0</v>
      </c>
    </row>
    <row r="165" spans="29:32" x14ac:dyDescent="0.2">
      <c r="AC165" s="3"/>
      <c r="AD165" s="4">
        <f t="shared" si="30"/>
        <v>37721</v>
      </c>
      <c r="AE165">
        <f t="shared" si="31"/>
        <v>0</v>
      </c>
      <c r="AF165">
        <f t="shared" si="29"/>
        <v>0</v>
      </c>
    </row>
    <row r="166" spans="29:32" x14ac:dyDescent="0.2">
      <c r="AC166" s="3"/>
      <c r="AD166" s="4">
        <f t="shared" si="30"/>
        <v>37722</v>
      </c>
      <c r="AE166">
        <f t="shared" si="31"/>
        <v>0</v>
      </c>
      <c r="AF166">
        <f t="shared" si="29"/>
        <v>0</v>
      </c>
    </row>
    <row r="167" spans="29:32" x14ac:dyDescent="0.2">
      <c r="AC167" s="3"/>
      <c r="AD167" s="4">
        <f t="shared" si="30"/>
        <v>37723</v>
      </c>
      <c r="AE167">
        <f t="shared" si="31"/>
        <v>0</v>
      </c>
      <c r="AF167">
        <f t="shared" si="29"/>
        <v>0</v>
      </c>
    </row>
    <row r="168" spans="29:32" x14ac:dyDescent="0.2">
      <c r="AC168" s="3"/>
      <c r="AD168" s="4">
        <f t="shared" si="30"/>
        <v>37724</v>
      </c>
      <c r="AE168">
        <f t="shared" si="31"/>
        <v>0</v>
      </c>
      <c r="AF168">
        <f t="shared" si="29"/>
        <v>0</v>
      </c>
    </row>
    <row r="169" spans="29:32" x14ac:dyDescent="0.2">
      <c r="AC169" s="3"/>
      <c r="AD169" s="4">
        <f t="shared" si="30"/>
        <v>37725</v>
      </c>
      <c r="AE169">
        <f t="shared" si="31"/>
        <v>0</v>
      </c>
      <c r="AF169">
        <f t="shared" si="29"/>
        <v>0</v>
      </c>
    </row>
    <row r="170" spans="29:32" x14ac:dyDescent="0.2">
      <c r="AC170" s="3"/>
      <c r="AD170" s="4">
        <f t="shared" si="30"/>
        <v>37726</v>
      </c>
      <c r="AE170" t="str">
        <f t="shared" si="31"/>
        <v>tad</v>
      </c>
      <c r="AF170">
        <f t="shared" si="29"/>
        <v>0</v>
      </c>
    </row>
    <row r="171" spans="29:32" x14ac:dyDescent="0.2">
      <c r="AC171" s="3"/>
      <c r="AD171" s="4">
        <f t="shared" si="30"/>
        <v>37727</v>
      </c>
      <c r="AE171">
        <f t="shared" si="31"/>
        <v>0</v>
      </c>
      <c r="AF171">
        <f t="shared" si="29"/>
        <v>0</v>
      </c>
    </row>
    <row r="172" spans="29:32" x14ac:dyDescent="0.2">
      <c r="AC172" s="3"/>
      <c r="AD172" s="4">
        <f t="shared" si="30"/>
        <v>37728</v>
      </c>
      <c r="AE172">
        <f t="shared" si="31"/>
        <v>0</v>
      </c>
      <c r="AF172">
        <f t="shared" si="29"/>
        <v>0</v>
      </c>
    </row>
    <row r="173" spans="29:32" x14ac:dyDescent="0.2">
      <c r="AC173" s="3"/>
      <c r="AD173" s="4">
        <f t="shared" si="30"/>
        <v>37729</v>
      </c>
      <c r="AE173">
        <f t="shared" si="31"/>
        <v>0</v>
      </c>
      <c r="AF173">
        <f t="shared" si="29"/>
        <v>0</v>
      </c>
    </row>
    <row r="174" spans="29:32" x14ac:dyDescent="0.2">
      <c r="AC174" s="3"/>
      <c r="AD174" s="4">
        <f t="shared" si="30"/>
        <v>37730</v>
      </c>
      <c r="AE174">
        <f t="shared" si="31"/>
        <v>0</v>
      </c>
      <c r="AF174">
        <f t="shared" si="29"/>
        <v>0</v>
      </c>
    </row>
    <row r="175" spans="29:32" x14ac:dyDescent="0.2">
      <c r="AC175" s="3"/>
      <c r="AD175" s="4">
        <f t="shared" si="30"/>
        <v>37731</v>
      </c>
      <c r="AE175">
        <f t="shared" si="31"/>
        <v>0</v>
      </c>
      <c r="AF175">
        <f t="shared" si="29"/>
        <v>0</v>
      </c>
    </row>
    <row r="176" spans="29:32" x14ac:dyDescent="0.2">
      <c r="AC176" s="3"/>
      <c r="AD176" s="4">
        <f t="shared" si="30"/>
        <v>37732</v>
      </c>
      <c r="AE176" t="str">
        <f t="shared" si="31"/>
        <v>tad</v>
      </c>
      <c r="AF176">
        <f t="shared" si="29"/>
        <v>0</v>
      </c>
    </row>
    <row r="177" spans="29:32" x14ac:dyDescent="0.2">
      <c r="AC177" s="3"/>
      <c r="AD177" s="4">
        <f t="shared" si="30"/>
        <v>37733</v>
      </c>
      <c r="AE177" t="str">
        <f t="shared" si="31"/>
        <v>tad</v>
      </c>
      <c r="AF177">
        <f t="shared" si="29"/>
        <v>0</v>
      </c>
    </row>
    <row r="178" spans="29:32" x14ac:dyDescent="0.2">
      <c r="AC178" s="3"/>
      <c r="AD178" s="4">
        <f t="shared" si="30"/>
        <v>37734</v>
      </c>
      <c r="AE178">
        <f t="shared" si="31"/>
        <v>0</v>
      </c>
      <c r="AF178">
        <f t="shared" si="29"/>
        <v>0</v>
      </c>
    </row>
    <row r="179" spans="29:32" x14ac:dyDescent="0.2">
      <c r="AC179" s="3"/>
      <c r="AD179" s="4">
        <f t="shared" si="30"/>
        <v>37735</v>
      </c>
      <c r="AE179">
        <f t="shared" si="31"/>
        <v>0</v>
      </c>
      <c r="AF179">
        <f t="shared" si="29"/>
        <v>0</v>
      </c>
    </row>
    <row r="180" spans="29:32" x14ac:dyDescent="0.2">
      <c r="AC180" s="3"/>
      <c r="AD180" s="4">
        <f t="shared" si="30"/>
        <v>37736</v>
      </c>
      <c r="AE180">
        <f t="shared" si="31"/>
        <v>0</v>
      </c>
      <c r="AF180">
        <f t="shared" si="29"/>
        <v>0</v>
      </c>
    </row>
    <row r="181" spans="29:32" x14ac:dyDescent="0.2">
      <c r="AC181" s="3"/>
      <c r="AD181" s="4">
        <f t="shared" si="30"/>
        <v>37737</v>
      </c>
      <c r="AE181">
        <f t="shared" si="31"/>
        <v>0</v>
      </c>
      <c r="AF181">
        <f t="shared" si="29"/>
        <v>0</v>
      </c>
    </row>
    <row r="182" spans="29:32" x14ac:dyDescent="0.2">
      <c r="AC182" s="3"/>
      <c r="AD182" s="4">
        <f t="shared" si="30"/>
        <v>37738</v>
      </c>
      <c r="AE182">
        <f t="shared" si="31"/>
        <v>0</v>
      </c>
      <c r="AF182">
        <f t="shared" si="29"/>
        <v>0</v>
      </c>
    </row>
    <row r="183" spans="29:32" x14ac:dyDescent="0.2">
      <c r="AC183" s="3"/>
      <c r="AD183" s="4">
        <f t="shared" si="30"/>
        <v>37739</v>
      </c>
      <c r="AE183">
        <f t="shared" si="31"/>
        <v>0</v>
      </c>
      <c r="AF183">
        <f t="shared" si="29"/>
        <v>0</v>
      </c>
    </row>
    <row r="184" spans="29:32" x14ac:dyDescent="0.2">
      <c r="AC184" s="3"/>
      <c r="AD184" s="4">
        <f t="shared" si="30"/>
        <v>37740</v>
      </c>
      <c r="AE184">
        <f t="shared" si="31"/>
        <v>0</v>
      </c>
      <c r="AF184">
        <f t="shared" si="29"/>
        <v>0</v>
      </c>
    </row>
    <row r="185" spans="29:32" x14ac:dyDescent="0.2">
      <c r="AC185" s="3"/>
      <c r="AD185" s="4">
        <f t="shared" si="30"/>
        <v>37741</v>
      </c>
      <c r="AE185">
        <f t="shared" si="31"/>
        <v>0</v>
      </c>
      <c r="AF185">
        <f t="shared" si="29"/>
        <v>0</v>
      </c>
    </row>
    <row r="186" spans="29:32" x14ac:dyDescent="0.2">
      <c r="AC186" s="3"/>
      <c r="AD186" s="4">
        <f t="shared" si="30"/>
        <v>37742</v>
      </c>
      <c r="AE186">
        <f t="shared" ref="AE186:AE216" si="32">IF(T17="tad","tad",T17)</f>
        <v>0</v>
      </c>
      <c r="AF186">
        <f t="shared" si="29"/>
        <v>0</v>
      </c>
    </row>
    <row r="187" spans="29:32" x14ac:dyDescent="0.2">
      <c r="AC187" s="3"/>
      <c r="AD187" s="4">
        <f t="shared" si="30"/>
        <v>37743</v>
      </c>
      <c r="AE187">
        <f t="shared" si="32"/>
        <v>0</v>
      </c>
      <c r="AF187">
        <f t="shared" si="29"/>
        <v>0</v>
      </c>
    </row>
    <row r="188" spans="29:32" x14ac:dyDescent="0.2">
      <c r="AC188" s="3"/>
      <c r="AD188" s="4">
        <f t="shared" si="30"/>
        <v>37744</v>
      </c>
      <c r="AE188">
        <f t="shared" si="32"/>
        <v>0</v>
      </c>
      <c r="AF188">
        <f t="shared" si="29"/>
        <v>0</v>
      </c>
    </row>
    <row r="189" spans="29:32" x14ac:dyDescent="0.2">
      <c r="AC189" s="3"/>
      <c r="AD189" s="4">
        <f t="shared" si="30"/>
        <v>37745</v>
      </c>
      <c r="AE189">
        <f t="shared" si="32"/>
        <v>0</v>
      </c>
      <c r="AF189">
        <f t="shared" si="29"/>
        <v>0</v>
      </c>
    </row>
    <row r="190" spans="29:32" x14ac:dyDescent="0.2">
      <c r="AC190" s="3"/>
      <c r="AD190" s="4">
        <f t="shared" si="30"/>
        <v>37746</v>
      </c>
      <c r="AE190">
        <f t="shared" si="32"/>
        <v>0</v>
      </c>
      <c r="AF190">
        <f t="shared" si="29"/>
        <v>0</v>
      </c>
    </row>
    <row r="191" spans="29:32" x14ac:dyDescent="0.2">
      <c r="AC191" s="3"/>
      <c r="AD191" s="4">
        <f t="shared" si="30"/>
        <v>37747</v>
      </c>
      <c r="AE191">
        <f t="shared" si="32"/>
        <v>0</v>
      </c>
      <c r="AF191">
        <f t="shared" si="29"/>
        <v>0</v>
      </c>
    </row>
    <row r="192" spans="29:32" x14ac:dyDescent="0.2">
      <c r="AC192" s="3"/>
      <c r="AD192" s="4">
        <f t="shared" si="30"/>
        <v>37748</v>
      </c>
      <c r="AE192">
        <f t="shared" si="32"/>
        <v>0</v>
      </c>
      <c r="AF192">
        <f t="shared" si="29"/>
        <v>0</v>
      </c>
    </row>
    <row r="193" spans="29:32" x14ac:dyDescent="0.2">
      <c r="AC193" s="3"/>
      <c r="AD193" s="4">
        <f t="shared" si="30"/>
        <v>37749</v>
      </c>
      <c r="AE193">
        <f t="shared" si="32"/>
        <v>0</v>
      </c>
      <c r="AF193">
        <f t="shared" si="29"/>
        <v>0</v>
      </c>
    </row>
    <row r="194" spans="29:32" x14ac:dyDescent="0.2">
      <c r="AC194" s="3"/>
      <c r="AD194" s="4">
        <f t="shared" si="30"/>
        <v>37750</v>
      </c>
      <c r="AE194">
        <f t="shared" si="32"/>
        <v>0</v>
      </c>
      <c r="AF194">
        <f t="shared" ref="AF194:AF257" si="33">IF(COUNT(AD194:AE194)=2,0,-AC$49/500)</f>
        <v>0</v>
      </c>
    </row>
    <row r="195" spans="29:32" x14ac:dyDescent="0.2">
      <c r="AC195" s="3"/>
      <c r="AD195" s="4">
        <f t="shared" ref="AD195:AD258" si="34">AD194+1</f>
        <v>37751</v>
      </c>
      <c r="AE195">
        <f t="shared" si="32"/>
        <v>0</v>
      </c>
      <c r="AF195">
        <f t="shared" si="33"/>
        <v>0</v>
      </c>
    </row>
    <row r="196" spans="29:32" x14ac:dyDescent="0.2">
      <c r="AC196" s="3"/>
      <c r="AD196" s="4">
        <f t="shared" si="34"/>
        <v>37752</v>
      </c>
      <c r="AE196">
        <f t="shared" si="32"/>
        <v>0</v>
      </c>
      <c r="AF196">
        <f t="shared" si="33"/>
        <v>0</v>
      </c>
    </row>
    <row r="197" spans="29:32" x14ac:dyDescent="0.2">
      <c r="AC197" s="3"/>
      <c r="AD197" s="4">
        <f t="shared" si="34"/>
        <v>37753</v>
      </c>
      <c r="AE197">
        <f t="shared" si="32"/>
        <v>0</v>
      </c>
      <c r="AF197">
        <f t="shared" si="33"/>
        <v>0</v>
      </c>
    </row>
    <row r="198" spans="29:32" x14ac:dyDescent="0.2">
      <c r="AC198" s="3"/>
      <c r="AD198" s="4">
        <f t="shared" si="34"/>
        <v>37754</v>
      </c>
      <c r="AE198">
        <f t="shared" si="32"/>
        <v>0</v>
      </c>
      <c r="AF198">
        <f t="shared" si="33"/>
        <v>0</v>
      </c>
    </row>
    <row r="199" spans="29:32" x14ac:dyDescent="0.2">
      <c r="AC199" s="3"/>
      <c r="AD199" s="4">
        <f t="shared" si="34"/>
        <v>37755</v>
      </c>
      <c r="AE199">
        <f t="shared" si="32"/>
        <v>0</v>
      </c>
      <c r="AF199">
        <f t="shared" si="33"/>
        <v>0</v>
      </c>
    </row>
    <row r="200" spans="29:32" x14ac:dyDescent="0.2">
      <c r="AC200" s="3"/>
      <c r="AD200" s="4">
        <f t="shared" si="34"/>
        <v>37756</v>
      </c>
      <c r="AE200">
        <f t="shared" si="32"/>
        <v>0</v>
      </c>
      <c r="AF200">
        <f t="shared" si="33"/>
        <v>0</v>
      </c>
    </row>
    <row r="201" spans="29:32" x14ac:dyDescent="0.2">
      <c r="AC201" s="3"/>
      <c r="AD201" s="4">
        <f t="shared" si="34"/>
        <v>37757</v>
      </c>
      <c r="AE201">
        <f t="shared" si="32"/>
        <v>0</v>
      </c>
      <c r="AF201">
        <f t="shared" si="33"/>
        <v>0</v>
      </c>
    </row>
    <row r="202" spans="29:32" x14ac:dyDescent="0.2">
      <c r="AC202" s="3"/>
      <c r="AD202" s="4">
        <f t="shared" si="34"/>
        <v>37758</v>
      </c>
      <c r="AE202">
        <f t="shared" si="32"/>
        <v>0</v>
      </c>
      <c r="AF202">
        <f t="shared" si="33"/>
        <v>0</v>
      </c>
    </row>
    <row r="203" spans="29:32" x14ac:dyDescent="0.2">
      <c r="AC203" s="3"/>
      <c r="AD203" s="4">
        <f t="shared" si="34"/>
        <v>37759</v>
      </c>
      <c r="AE203">
        <f t="shared" si="32"/>
        <v>0</v>
      </c>
      <c r="AF203">
        <f t="shared" si="33"/>
        <v>0</v>
      </c>
    </row>
    <row r="204" spans="29:32" x14ac:dyDescent="0.2">
      <c r="AC204" s="3"/>
      <c r="AD204" s="4">
        <f t="shared" si="34"/>
        <v>37760</v>
      </c>
      <c r="AE204">
        <f t="shared" si="32"/>
        <v>0</v>
      </c>
      <c r="AF204">
        <f t="shared" si="33"/>
        <v>0</v>
      </c>
    </row>
    <row r="205" spans="29:32" x14ac:dyDescent="0.2">
      <c r="AC205" s="3"/>
      <c r="AD205" s="4">
        <f t="shared" si="34"/>
        <v>37761</v>
      </c>
      <c r="AE205">
        <f t="shared" si="32"/>
        <v>0</v>
      </c>
      <c r="AF205">
        <f t="shared" si="33"/>
        <v>0</v>
      </c>
    </row>
    <row r="206" spans="29:32" x14ac:dyDescent="0.2">
      <c r="AC206" s="3"/>
      <c r="AD206" s="4">
        <f t="shared" si="34"/>
        <v>37762</v>
      </c>
      <c r="AE206">
        <f t="shared" si="32"/>
        <v>0</v>
      </c>
      <c r="AF206">
        <f t="shared" si="33"/>
        <v>0</v>
      </c>
    </row>
    <row r="207" spans="29:32" x14ac:dyDescent="0.2">
      <c r="AC207" s="3"/>
      <c r="AD207" s="4">
        <f t="shared" si="34"/>
        <v>37763</v>
      </c>
      <c r="AE207">
        <f t="shared" si="32"/>
        <v>0</v>
      </c>
      <c r="AF207">
        <f t="shared" si="33"/>
        <v>0</v>
      </c>
    </row>
    <row r="208" spans="29:32" x14ac:dyDescent="0.2">
      <c r="AC208" s="3"/>
      <c r="AD208" s="4">
        <f t="shared" si="34"/>
        <v>37764</v>
      </c>
      <c r="AE208">
        <f t="shared" si="32"/>
        <v>0</v>
      </c>
      <c r="AF208">
        <f t="shared" si="33"/>
        <v>0</v>
      </c>
    </row>
    <row r="209" spans="29:32" x14ac:dyDescent="0.2">
      <c r="AC209" s="3"/>
      <c r="AD209" s="4">
        <f t="shared" si="34"/>
        <v>37765</v>
      </c>
      <c r="AE209">
        <f t="shared" si="32"/>
        <v>0</v>
      </c>
      <c r="AF209">
        <f t="shared" si="33"/>
        <v>0</v>
      </c>
    </row>
    <row r="210" spans="29:32" x14ac:dyDescent="0.2">
      <c r="AC210" s="3"/>
      <c r="AD210" s="4">
        <f t="shared" si="34"/>
        <v>37766</v>
      </c>
      <c r="AE210">
        <f t="shared" si="32"/>
        <v>0</v>
      </c>
      <c r="AF210">
        <f t="shared" si="33"/>
        <v>0</v>
      </c>
    </row>
    <row r="211" spans="29:32" x14ac:dyDescent="0.2">
      <c r="AC211" s="3"/>
      <c r="AD211" s="4">
        <f t="shared" si="34"/>
        <v>37767</v>
      </c>
      <c r="AE211">
        <f t="shared" si="32"/>
        <v>0</v>
      </c>
      <c r="AF211">
        <f t="shared" si="33"/>
        <v>0</v>
      </c>
    </row>
    <row r="212" spans="29:32" x14ac:dyDescent="0.2">
      <c r="AC212" s="3"/>
      <c r="AD212" s="4">
        <f t="shared" si="34"/>
        <v>37768</v>
      </c>
      <c r="AE212">
        <f t="shared" si="32"/>
        <v>0</v>
      </c>
      <c r="AF212">
        <f t="shared" si="33"/>
        <v>0</v>
      </c>
    </row>
    <row r="213" spans="29:32" x14ac:dyDescent="0.2">
      <c r="AC213" s="3"/>
      <c r="AD213" s="4">
        <f t="shared" si="34"/>
        <v>37769</v>
      </c>
      <c r="AE213">
        <f t="shared" si="32"/>
        <v>0</v>
      </c>
      <c r="AF213">
        <f t="shared" si="33"/>
        <v>0</v>
      </c>
    </row>
    <row r="214" spans="29:32" x14ac:dyDescent="0.2">
      <c r="AC214" s="3"/>
      <c r="AD214" s="4">
        <f t="shared" si="34"/>
        <v>37770</v>
      </c>
      <c r="AE214">
        <f t="shared" si="32"/>
        <v>0</v>
      </c>
      <c r="AF214">
        <f t="shared" si="33"/>
        <v>0</v>
      </c>
    </row>
    <row r="215" spans="29:32" x14ac:dyDescent="0.2">
      <c r="AC215" s="3"/>
      <c r="AD215" s="4">
        <f t="shared" si="34"/>
        <v>37771</v>
      </c>
      <c r="AE215">
        <f t="shared" si="32"/>
        <v>0</v>
      </c>
      <c r="AF215">
        <f t="shared" si="33"/>
        <v>0</v>
      </c>
    </row>
    <row r="216" spans="29:32" x14ac:dyDescent="0.2">
      <c r="AC216" s="3"/>
      <c r="AD216" s="4">
        <f t="shared" si="34"/>
        <v>37772</v>
      </c>
      <c r="AE216">
        <f t="shared" si="32"/>
        <v>0</v>
      </c>
      <c r="AF216">
        <f t="shared" si="33"/>
        <v>0</v>
      </c>
    </row>
    <row r="217" spans="29:32" x14ac:dyDescent="0.2">
      <c r="AC217" s="3"/>
      <c r="AD217" s="4">
        <f t="shared" si="34"/>
        <v>37773</v>
      </c>
      <c r="AE217">
        <f t="shared" ref="AE217:AE246" si="35">IF(U17="tad","tad",U17)</f>
        <v>0</v>
      </c>
      <c r="AF217">
        <f t="shared" si="33"/>
        <v>0</v>
      </c>
    </row>
    <row r="218" spans="29:32" x14ac:dyDescent="0.2">
      <c r="AC218" s="3"/>
      <c r="AD218" s="4">
        <f t="shared" si="34"/>
        <v>37774</v>
      </c>
      <c r="AE218">
        <f t="shared" si="35"/>
        <v>0</v>
      </c>
      <c r="AF218">
        <f t="shared" si="33"/>
        <v>0</v>
      </c>
    </row>
    <row r="219" spans="29:32" x14ac:dyDescent="0.2">
      <c r="AC219" s="3"/>
      <c r="AD219" s="4">
        <f t="shared" si="34"/>
        <v>37775</v>
      </c>
      <c r="AE219">
        <f t="shared" si="35"/>
        <v>0</v>
      </c>
      <c r="AF219">
        <f t="shared" si="33"/>
        <v>0</v>
      </c>
    </row>
    <row r="220" spans="29:32" x14ac:dyDescent="0.2">
      <c r="AC220" s="3"/>
      <c r="AD220" s="4">
        <f t="shared" si="34"/>
        <v>37776</v>
      </c>
      <c r="AE220">
        <f t="shared" si="35"/>
        <v>0</v>
      </c>
      <c r="AF220">
        <f t="shared" si="33"/>
        <v>0</v>
      </c>
    </row>
    <row r="221" spans="29:32" x14ac:dyDescent="0.2">
      <c r="AC221" s="3"/>
      <c r="AD221" s="4">
        <f t="shared" si="34"/>
        <v>37777</v>
      </c>
      <c r="AE221">
        <f t="shared" si="35"/>
        <v>0</v>
      </c>
      <c r="AF221">
        <f t="shared" si="33"/>
        <v>0</v>
      </c>
    </row>
    <row r="222" spans="29:32" x14ac:dyDescent="0.2">
      <c r="AC222" s="3"/>
      <c r="AD222" s="4">
        <f t="shared" si="34"/>
        <v>37778</v>
      </c>
      <c r="AE222">
        <f t="shared" si="35"/>
        <v>0</v>
      </c>
      <c r="AF222">
        <f t="shared" si="33"/>
        <v>0</v>
      </c>
    </row>
    <row r="223" spans="29:32" x14ac:dyDescent="0.2">
      <c r="AC223" s="3"/>
      <c r="AD223" s="4">
        <f t="shared" si="34"/>
        <v>37779</v>
      </c>
      <c r="AE223">
        <f t="shared" si="35"/>
        <v>0</v>
      </c>
      <c r="AF223">
        <f t="shared" si="33"/>
        <v>0</v>
      </c>
    </row>
    <row r="224" spans="29:32" x14ac:dyDescent="0.2">
      <c r="AC224" s="3"/>
      <c r="AD224" s="4">
        <f t="shared" si="34"/>
        <v>37780</v>
      </c>
      <c r="AE224">
        <f t="shared" si="35"/>
        <v>0</v>
      </c>
      <c r="AF224">
        <f t="shared" si="33"/>
        <v>0</v>
      </c>
    </row>
    <row r="225" spans="29:32" x14ac:dyDescent="0.2">
      <c r="AC225" s="3"/>
      <c r="AD225" s="4">
        <f t="shared" si="34"/>
        <v>37781</v>
      </c>
      <c r="AE225" t="str">
        <f t="shared" si="35"/>
        <v>tad</v>
      </c>
      <c r="AF225">
        <f t="shared" si="33"/>
        <v>0</v>
      </c>
    </row>
    <row r="226" spans="29:32" x14ac:dyDescent="0.2">
      <c r="AC226" s="3"/>
      <c r="AD226" s="4">
        <f t="shared" si="34"/>
        <v>37782</v>
      </c>
      <c r="AE226" t="str">
        <f t="shared" si="35"/>
        <v>tad</v>
      </c>
      <c r="AF226">
        <f t="shared" si="33"/>
        <v>0</v>
      </c>
    </row>
    <row r="227" spans="29:32" x14ac:dyDescent="0.2">
      <c r="AC227" s="3"/>
      <c r="AD227" s="4">
        <f t="shared" si="34"/>
        <v>37783</v>
      </c>
      <c r="AE227">
        <f t="shared" si="35"/>
        <v>0</v>
      </c>
      <c r="AF227">
        <f t="shared" si="33"/>
        <v>0</v>
      </c>
    </row>
    <row r="228" spans="29:32" x14ac:dyDescent="0.2">
      <c r="AC228" s="3"/>
      <c r="AD228" s="4">
        <f t="shared" si="34"/>
        <v>37784</v>
      </c>
      <c r="AE228">
        <f t="shared" si="35"/>
        <v>0</v>
      </c>
      <c r="AF228">
        <f t="shared" si="33"/>
        <v>0</v>
      </c>
    </row>
    <row r="229" spans="29:32" x14ac:dyDescent="0.2">
      <c r="AC229" s="3"/>
      <c r="AD229" s="4">
        <f t="shared" si="34"/>
        <v>37785</v>
      </c>
      <c r="AE229">
        <f t="shared" si="35"/>
        <v>0</v>
      </c>
      <c r="AF229">
        <f t="shared" si="33"/>
        <v>0</v>
      </c>
    </row>
    <row r="230" spans="29:32" x14ac:dyDescent="0.2">
      <c r="AC230" s="3"/>
      <c r="AD230" s="4">
        <f t="shared" si="34"/>
        <v>37786</v>
      </c>
      <c r="AE230">
        <f t="shared" si="35"/>
        <v>0</v>
      </c>
      <c r="AF230">
        <f t="shared" si="33"/>
        <v>0</v>
      </c>
    </row>
    <row r="231" spans="29:32" x14ac:dyDescent="0.2">
      <c r="AC231" s="3"/>
      <c r="AD231" s="4">
        <f t="shared" si="34"/>
        <v>37787</v>
      </c>
      <c r="AE231">
        <f t="shared" si="35"/>
        <v>0</v>
      </c>
      <c r="AF231">
        <f t="shared" si="33"/>
        <v>0</v>
      </c>
    </row>
    <row r="232" spans="29:32" x14ac:dyDescent="0.2">
      <c r="AC232" s="3"/>
      <c r="AD232" s="4">
        <f t="shared" si="34"/>
        <v>37788</v>
      </c>
      <c r="AE232">
        <f t="shared" si="35"/>
        <v>0</v>
      </c>
      <c r="AF232">
        <f t="shared" si="33"/>
        <v>0</v>
      </c>
    </row>
    <row r="233" spans="29:32" x14ac:dyDescent="0.2">
      <c r="AC233" s="3"/>
      <c r="AD233" s="4">
        <f t="shared" si="34"/>
        <v>37789</v>
      </c>
      <c r="AE233">
        <f t="shared" si="35"/>
        <v>0</v>
      </c>
      <c r="AF233">
        <f t="shared" si="33"/>
        <v>0</v>
      </c>
    </row>
    <row r="234" spans="29:32" x14ac:dyDescent="0.2">
      <c r="AC234" s="3"/>
      <c r="AD234" s="4">
        <f t="shared" si="34"/>
        <v>37790</v>
      </c>
      <c r="AE234">
        <f t="shared" si="35"/>
        <v>0</v>
      </c>
      <c r="AF234">
        <f t="shared" si="33"/>
        <v>0</v>
      </c>
    </row>
    <row r="235" spans="29:32" x14ac:dyDescent="0.2">
      <c r="AC235" s="3"/>
      <c r="AD235" s="4">
        <f t="shared" si="34"/>
        <v>37791</v>
      </c>
      <c r="AE235">
        <f t="shared" si="35"/>
        <v>0</v>
      </c>
      <c r="AF235">
        <f t="shared" si="33"/>
        <v>0</v>
      </c>
    </row>
    <row r="236" spans="29:32" x14ac:dyDescent="0.2">
      <c r="AC236" s="3"/>
      <c r="AD236" s="4">
        <f t="shared" si="34"/>
        <v>37792</v>
      </c>
      <c r="AE236">
        <f t="shared" si="35"/>
        <v>0</v>
      </c>
      <c r="AF236">
        <f t="shared" si="33"/>
        <v>0</v>
      </c>
    </row>
    <row r="237" spans="29:32" x14ac:dyDescent="0.2">
      <c r="AC237" s="3"/>
      <c r="AD237" s="4">
        <f t="shared" si="34"/>
        <v>37793</v>
      </c>
      <c r="AE237">
        <f t="shared" si="35"/>
        <v>0</v>
      </c>
      <c r="AF237">
        <f t="shared" si="33"/>
        <v>0</v>
      </c>
    </row>
    <row r="238" spans="29:32" x14ac:dyDescent="0.2">
      <c r="AC238" s="3"/>
      <c r="AD238" s="4">
        <f t="shared" si="34"/>
        <v>37794</v>
      </c>
      <c r="AE238">
        <f t="shared" si="35"/>
        <v>0</v>
      </c>
      <c r="AF238">
        <f t="shared" si="33"/>
        <v>0</v>
      </c>
    </row>
    <row r="239" spans="29:32" x14ac:dyDescent="0.2">
      <c r="AC239" s="3"/>
      <c r="AD239" s="4">
        <f t="shared" si="34"/>
        <v>37795</v>
      </c>
      <c r="AE239">
        <f t="shared" si="35"/>
        <v>0</v>
      </c>
      <c r="AF239">
        <f t="shared" si="33"/>
        <v>0</v>
      </c>
    </row>
    <row r="240" spans="29:32" x14ac:dyDescent="0.2">
      <c r="AC240" s="3"/>
      <c r="AD240" s="4">
        <f t="shared" si="34"/>
        <v>37796</v>
      </c>
      <c r="AE240">
        <f t="shared" si="35"/>
        <v>0</v>
      </c>
      <c r="AF240">
        <f t="shared" si="33"/>
        <v>0</v>
      </c>
    </row>
    <row r="241" spans="29:32" x14ac:dyDescent="0.2">
      <c r="AC241" s="3"/>
      <c r="AD241" s="4">
        <f t="shared" si="34"/>
        <v>37797</v>
      </c>
      <c r="AE241">
        <f t="shared" si="35"/>
        <v>0</v>
      </c>
      <c r="AF241">
        <f t="shared" si="33"/>
        <v>0</v>
      </c>
    </row>
    <row r="242" spans="29:32" x14ac:dyDescent="0.2">
      <c r="AC242" s="3"/>
      <c r="AD242" s="4">
        <f t="shared" si="34"/>
        <v>37798</v>
      </c>
      <c r="AE242">
        <f t="shared" si="35"/>
        <v>0</v>
      </c>
      <c r="AF242">
        <f t="shared" si="33"/>
        <v>0</v>
      </c>
    </row>
    <row r="243" spans="29:32" x14ac:dyDescent="0.2">
      <c r="AC243" s="3"/>
      <c r="AD243" s="4">
        <f t="shared" si="34"/>
        <v>37799</v>
      </c>
      <c r="AE243">
        <f t="shared" si="35"/>
        <v>0</v>
      </c>
      <c r="AF243">
        <f t="shared" si="33"/>
        <v>0</v>
      </c>
    </row>
    <row r="244" spans="29:32" x14ac:dyDescent="0.2">
      <c r="AC244" s="3"/>
      <c r="AD244" s="4">
        <f t="shared" si="34"/>
        <v>37800</v>
      </c>
      <c r="AE244">
        <f t="shared" si="35"/>
        <v>0</v>
      </c>
      <c r="AF244">
        <f t="shared" si="33"/>
        <v>0</v>
      </c>
    </row>
    <row r="245" spans="29:32" x14ac:dyDescent="0.2">
      <c r="AC245" s="3"/>
      <c r="AD245" s="4">
        <f t="shared" si="34"/>
        <v>37801</v>
      </c>
      <c r="AE245">
        <f t="shared" si="35"/>
        <v>0</v>
      </c>
      <c r="AF245">
        <f t="shared" si="33"/>
        <v>0</v>
      </c>
    </row>
    <row r="246" spans="29:32" x14ac:dyDescent="0.2">
      <c r="AC246" s="3"/>
      <c r="AD246" s="4">
        <f t="shared" si="34"/>
        <v>37802</v>
      </c>
      <c r="AE246">
        <f t="shared" si="35"/>
        <v>0</v>
      </c>
      <c r="AF246">
        <f t="shared" si="33"/>
        <v>0</v>
      </c>
    </row>
    <row r="247" spans="29:32" x14ac:dyDescent="0.2">
      <c r="AC247" s="3"/>
      <c r="AD247" s="4">
        <f t="shared" si="34"/>
        <v>37803</v>
      </c>
      <c r="AE247">
        <f t="shared" ref="AE247:AE277" si="36">IF(V17="tad","tad",V17)</f>
        <v>0</v>
      </c>
      <c r="AF247">
        <f t="shared" si="33"/>
        <v>0</v>
      </c>
    </row>
    <row r="248" spans="29:32" x14ac:dyDescent="0.2">
      <c r="AC248" s="3"/>
      <c r="AD248" s="4">
        <f t="shared" si="34"/>
        <v>37804</v>
      </c>
      <c r="AE248">
        <f t="shared" si="36"/>
        <v>0</v>
      </c>
      <c r="AF248">
        <f t="shared" si="33"/>
        <v>0</v>
      </c>
    </row>
    <row r="249" spans="29:32" x14ac:dyDescent="0.2">
      <c r="AC249" s="3"/>
      <c r="AD249" s="4">
        <f t="shared" si="34"/>
        <v>37805</v>
      </c>
      <c r="AE249">
        <f t="shared" si="36"/>
        <v>0</v>
      </c>
      <c r="AF249">
        <f t="shared" si="33"/>
        <v>0</v>
      </c>
    </row>
    <row r="250" spans="29:32" x14ac:dyDescent="0.2">
      <c r="AC250" s="3"/>
      <c r="AD250" s="4">
        <f t="shared" si="34"/>
        <v>37806</v>
      </c>
      <c r="AE250">
        <f t="shared" si="36"/>
        <v>0</v>
      </c>
      <c r="AF250">
        <f t="shared" si="33"/>
        <v>0</v>
      </c>
    </row>
    <row r="251" spans="29:32" x14ac:dyDescent="0.2">
      <c r="AC251" s="3"/>
      <c r="AD251" s="4">
        <f t="shared" si="34"/>
        <v>37807</v>
      </c>
      <c r="AE251">
        <f t="shared" si="36"/>
        <v>0</v>
      </c>
      <c r="AF251">
        <f t="shared" si="33"/>
        <v>0</v>
      </c>
    </row>
    <row r="252" spans="29:32" x14ac:dyDescent="0.2">
      <c r="AC252" s="3"/>
      <c r="AD252" s="4">
        <f t="shared" si="34"/>
        <v>37808</v>
      </c>
      <c r="AE252">
        <f t="shared" si="36"/>
        <v>0</v>
      </c>
      <c r="AF252">
        <f t="shared" si="33"/>
        <v>0</v>
      </c>
    </row>
    <row r="253" spans="29:32" x14ac:dyDescent="0.2">
      <c r="AC253" s="3"/>
      <c r="AD253" s="4">
        <f t="shared" si="34"/>
        <v>37809</v>
      </c>
      <c r="AE253">
        <f t="shared" si="36"/>
        <v>0</v>
      </c>
      <c r="AF253">
        <f t="shared" si="33"/>
        <v>0</v>
      </c>
    </row>
    <row r="254" spans="29:32" x14ac:dyDescent="0.2">
      <c r="AC254" s="3"/>
      <c r="AD254" s="4">
        <f t="shared" si="34"/>
        <v>37810</v>
      </c>
      <c r="AE254">
        <f t="shared" si="36"/>
        <v>0</v>
      </c>
      <c r="AF254">
        <f t="shared" si="33"/>
        <v>0</v>
      </c>
    </row>
    <row r="255" spans="29:32" x14ac:dyDescent="0.2">
      <c r="AC255" s="3"/>
      <c r="AD255" s="4">
        <f t="shared" si="34"/>
        <v>37811</v>
      </c>
      <c r="AE255">
        <f t="shared" si="36"/>
        <v>0</v>
      </c>
      <c r="AF255">
        <f t="shared" si="33"/>
        <v>0</v>
      </c>
    </row>
    <row r="256" spans="29:32" x14ac:dyDescent="0.2">
      <c r="AC256" s="3"/>
      <c r="AD256" s="4">
        <f t="shared" si="34"/>
        <v>37812</v>
      </c>
      <c r="AE256">
        <f t="shared" si="36"/>
        <v>0</v>
      </c>
      <c r="AF256">
        <f t="shared" si="33"/>
        <v>0</v>
      </c>
    </row>
    <row r="257" spans="29:32" x14ac:dyDescent="0.2">
      <c r="AC257" s="3"/>
      <c r="AD257" s="4">
        <f t="shared" si="34"/>
        <v>37813</v>
      </c>
      <c r="AE257">
        <f t="shared" si="36"/>
        <v>0</v>
      </c>
      <c r="AF257">
        <f t="shared" si="33"/>
        <v>0</v>
      </c>
    </row>
    <row r="258" spans="29:32" x14ac:dyDescent="0.2">
      <c r="AC258" s="3"/>
      <c r="AD258" s="4">
        <f t="shared" si="34"/>
        <v>37814</v>
      </c>
      <c r="AE258">
        <f t="shared" si="36"/>
        <v>0</v>
      </c>
      <c r="AF258">
        <f t="shared" ref="AF258:AF321" si="37">IF(COUNT(AD258:AE258)=2,0,-AC$49/500)</f>
        <v>0</v>
      </c>
    </row>
    <row r="259" spans="29:32" x14ac:dyDescent="0.2">
      <c r="AC259" s="3"/>
      <c r="AD259" s="4">
        <f t="shared" ref="AD259:AD322" si="38">AD258+1</f>
        <v>37815</v>
      </c>
      <c r="AE259">
        <f t="shared" si="36"/>
        <v>0</v>
      </c>
      <c r="AF259">
        <f t="shared" si="37"/>
        <v>0</v>
      </c>
    </row>
    <row r="260" spans="29:32" x14ac:dyDescent="0.2">
      <c r="AC260" s="3"/>
      <c r="AD260" s="4">
        <f t="shared" si="38"/>
        <v>37816</v>
      </c>
      <c r="AE260">
        <f t="shared" si="36"/>
        <v>0</v>
      </c>
      <c r="AF260">
        <f t="shared" si="37"/>
        <v>0</v>
      </c>
    </row>
    <row r="261" spans="29:32" x14ac:dyDescent="0.2">
      <c r="AC261" s="3"/>
      <c r="AD261" s="4">
        <f t="shared" si="38"/>
        <v>37817</v>
      </c>
      <c r="AE261">
        <f t="shared" si="36"/>
        <v>0</v>
      </c>
      <c r="AF261">
        <f t="shared" si="37"/>
        <v>0</v>
      </c>
    </row>
    <row r="262" spans="29:32" x14ac:dyDescent="0.2">
      <c r="AC262" s="3"/>
      <c r="AD262" s="4">
        <f t="shared" si="38"/>
        <v>37818</v>
      </c>
      <c r="AE262">
        <f t="shared" si="36"/>
        <v>0</v>
      </c>
      <c r="AF262">
        <f t="shared" si="37"/>
        <v>0</v>
      </c>
    </row>
    <row r="263" spans="29:32" x14ac:dyDescent="0.2">
      <c r="AC263" s="3"/>
      <c r="AD263" s="4">
        <f t="shared" si="38"/>
        <v>37819</v>
      </c>
      <c r="AE263">
        <f t="shared" si="36"/>
        <v>0</v>
      </c>
      <c r="AF263">
        <f t="shared" si="37"/>
        <v>0</v>
      </c>
    </row>
    <row r="264" spans="29:32" x14ac:dyDescent="0.2">
      <c r="AC264" s="3"/>
      <c r="AD264" s="4">
        <f t="shared" si="38"/>
        <v>37820</v>
      </c>
      <c r="AE264">
        <f t="shared" si="36"/>
        <v>0</v>
      </c>
      <c r="AF264">
        <f t="shared" si="37"/>
        <v>0</v>
      </c>
    </row>
    <row r="265" spans="29:32" x14ac:dyDescent="0.2">
      <c r="AC265" s="3"/>
      <c r="AD265" s="4">
        <f t="shared" si="38"/>
        <v>37821</v>
      </c>
      <c r="AE265">
        <f t="shared" si="36"/>
        <v>0</v>
      </c>
      <c r="AF265">
        <f t="shared" si="37"/>
        <v>0</v>
      </c>
    </row>
    <row r="266" spans="29:32" x14ac:dyDescent="0.2">
      <c r="AC266" s="3"/>
      <c r="AD266" s="4">
        <f t="shared" si="38"/>
        <v>37822</v>
      </c>
      <c r="AE266">
        <f t="shared" si="36"/>
        <v>0</v>
      </c>
      <c r="AF266">
        <f t="shared" si="37"/>
        <v>0</v>
      </c>
    </row>
    <row r="267" spans="29:32" x14ac:dyDescent="0.2">
      <c r="AC267" s="3"/>
      <c r="AD267" s="4">
        <f t="shared" si="38"/>
        <v>37823</v>
      </c>
      <c r="AE267">
        <f t="shared" si="36"/>
        <v>0</v>
      </c>
      <c r="AF267">
        <f t="shared" si="37"/>
        <v>0</v>
      </c>
    </row>
    <row r="268" spans="29:32" x14ac:dyDescent="0.2">
      <c r="AC268" s="3"/>
      <c r="AD268" s="4">
        <f t="shared" si="38"/>
        <v>37824</v>
      </c>
      <c r="AE268">
        <f t="shared" si="36"/>
        <v>0</v>
      </c>
      <c r="AF268">
        <f t="shared" si="37"/>
        <v>0</v>
      </c>
    </row>
    <row r="269" spans="29:32" x14ac:dyDescent="0.2">
      <c r="AC269" s="3"/>
      <c r="AD269" s="4">
        <f t="shared" si="38"/>
        <v>37825</v>
      </c>
      <c r="AE269">
        <f t="shared" si="36"/>
        <v>0</v>
      </c>
      <c r="AF269">
        <f t="shared" si="37"/>
        <v>0</v>
      </c>
    </row>
    <row r="270" spans="29:32" x14ac:dyDescent="0.2">
      <c r="AC270" s="3"/>
      <c r="AD270" s="4">
        <f t="shared" si="38"/>
        <v>37826</v>
      </c>
      <c r="AE270">
        <f t="shared" si="36"/>
        <v>0</v>
      </c>
      <c r="AF270">
        <f t="shared" si="37"/>
        <v>0</v>
      </c>
    </row>
    <row r="271" spans="29:32" x14ac:dyDescent="0.2">
      <c r="AC271" s="3"/>
      <c r="AD271" s="4">
        <f t="shared" si="38"/>
        <v>37827</v>
      </c>
      <c r="AE271">
        <f t="shared" si="36"/>
        <v>0</v>
      </c>
      <c r="AF271">
        <f t="shared" si="37"/>
        <v>0</v>
      </c>
    </row>
    <row r="272" spans="29:32" x14ac:dyDescent="0.2">
      <c r="AC272" s="3"/>
      <c r="AD272" s="4">
        <f t="shared" si="38"/>
        <v>37828</v>
      </c>
      <c r="AE272">
        <f t="shared" si="36"/>
        <v>0</v>
      </c>
      <c r="AF272">
        <f t="shared" si="37"/>
        <v>0</v>
      </c>
    </row>
    <row r="273" spans="29:32" x14ac:dyDescent="0.2">
      <c r="AC273" s="3"/>
      <c r="AD273" s="4">
        <f t="shared" si="38"/>
        <v>37829</v>
      </c>
      <c r="AE273">
        <f t="shared" si="36"/>
        <v>0</v>
      </c>
      <c r="AF273">
        <f t="shared" si="37"/>
        <v>0</v>
      </c>
    </row>
    <row r="274" spans="29:32" x14ac:dyDescent="0.2">
      <c r="AC274" s="3"/>
      <c r="AD274" s="4">
        <f t="shared" si="38"/>
        <v>37830</v>
      </c>
      <c r="AE274">
        <f t="shared" si="36"/>
        <v>0</v>
      </c>
      <c r="AF274">
        <f t="shared" si="37"/>
        <v>0</v>
      </c>
    </row>
    <row r="275" spans="29:32" x14ac:dyDescent="0.2">
      <c r="AC275" s="3"/>
      <c r="AD275" s="4">
        <f t="shared" si="38"/>
        <v>37831</v>
      </c>
      <c r="AE275">
        <f t="shared" si="36"/>
        <v>0</v>
      </c>
      <c r="AF275">
        <f t="shared" si="37"/>
        <v>0</v>
      </c>
    </row>
    <row r="276" spans="29:32" x14ac:dyDescent="0.2">
      <c r="AC276" s="3"/>
      <c r="AD276" s="4">
        <f t="shared" si="38"/>
        <v>37832</v>
      </c>
      <c r="AE276">
        <f t="shared" si="36"/>
        <v>0</v>
      </c>
      <c r="AF276">
        <f t="shared" si="37"/>
        <v>0</v>
      </c>
    </row>
    <row r="277" spans="29:32" x14ac:dyDescent="0.2">
      <c r="AC277" s="3"/>
      <c r="AD277" s="4">
        <f t="shared" si="38"/>
        <v>37833</v>
      </c>
      <c r="AE277">
        <f t="shared" si="36"/>
        <v>0</v>
      </c>
      <c r="AF277">
        <f t="shared" si="37"/>
        <v>0</v>
      </c>
    </row>
    <row r="278" spans="29:32" x14ac:dyDescent="0.2">
      <c r="AC278" s="3"/>
      <c r="AD278" s="4">
        <f t="shared" si="38"/>
        <v>37834</v>
      </c>
      <c r="AE278">
        <f t="shared" ref="AE278:AE308" si="39">IF(W17="tad","tad",W17)</f>
        <v>0</v>
      </c>
      <c r="AF278">
        <f t="shared" si="37"/>
        <v>0</v>
      </c>
    </row>
    <row r="279" spans="29:32" x14ac:dyDescent="0.2">
      <c r="AC279" s="3"/>
      <c r="AD279" s="4">
        <f t="shared" si="38"/>
        <v>37835</v>
      </c>
      <c r="AE279">
        <f t="shared" si="39"/>
        <v>0</v>
      </c>
      <c r="AF279">
        <f t="shared" si="37"/>
        <v>0</v>
      </c>
    </row>
    <row r="280" spans="29:32" x14ac:dyDescent="0.2">
      <c r="AC280" s="3"/>
      <c r="AD280" s="4">
        <f t="shared" si="38"/>
        <v>37836</v>
      </c>
      <c r="AE280">
        <f t="shared" si="39"/>
        <v>0</v>
      </c>
      <c r="AF280">
        <f t="shared" si="37"/>
        <v>0</v>
      </c>
    </row>
    <row r="281" spans="29:32" x14ac:dyDescent="0.2">
      <c r="AC281" s="3"/>
      <c r="AD281" s="4">
        <f t="shared" si="38"/>
        <v>37837</v>
      </c>
      <c r="AE281">
        <f t="shared" si="39"/>
        <v>0</v>
      </c>
      <c r="AF281">
        <f t="shared" si="37"/>
        <v>0</v>
      </c>
    </row>
    <row r="282" spans="29:32" x14ac:dyDescent="0.2">
      <c r="AC282" s="3"/>
      <c r="AD282" s="4">
        <f t="shared" si="38"/>
        <v>37838</v>
      </c>
      <c r="AE282">
        <f t="shared" si="39"/>
        <v>0</v>
      </c>
      <c r="AF282">
        <f t="shared" si="37"/>
        <v>0</v>
      </c>
    </row>
    <row r="283" spans="29:32" x14ac:dyDescent="0.2">
      <c r="AC283" s="3"/>
      <c r="AD283" s="4">
        <f t="shared" si="38"/>
        <v>37839</v>
      </c>
      <c r="AE283">
        <f t="shared" si="39"/>
        <v>0</v>
      </c>
      <c r="AF283">
        <f t="shared" si="37"/>
        <v>0</v>
      </c>
    </row>
    <row r="284" spans="29:32" x14ac:dyDescent="0.2">
      <c r="AC284" s="3"/>
      <c r="AD284" s="4">
        <f t="shared" si="38"/>
        <v>37840</v>
      </c>
      <c r="AE284">
        <f t="shared" si="39"/>
        <v>0</v>
      </c>
      <c r="AF284">
        <f t="shared" si="37"/>
        <v>0</v>
      </c>
    </row>
    <row r="285" spans="29:32" x14ac:dyDescent="0.2">
      <c r="AC285" s="3"/>
      <c r="AD285" s="4">
        <f t="shared" si="38"/>
        <v>37841</v>
      </c>
      <c r="AE285">
        <f t="shared" si="39"/>
        <v>0</v>
      </c>
      <c r="AF285">
        <f t="shared" si="37"/>
        <v>0</v>
      </c>
    </row>
    <row r="286" spans="29:32" x14ac:dyDescent="0.2">
      <c r="AC286" s="3"/>
      <c r="AD286" s="4">
        <f t="shared" si="38"/>
        <v>37842</v>
      </c>
      <c r="AE286">
        <f t="shared" si="39"/>
        <v>0</v>
      </c>
      <c r="AF286">
        <f t="shared" si="37"/>
        <v>0</v>
      </c>
    </row>
    <row r="287" spans="29:32" x14ac:dyDescent="0.2">
      <c r="AC287" s="3"/>
      <c r="AD287" s="4">
        <f t="shared" si="38"/>
        <v>37843</v>
      </c>
      <c r="AE287">
        <f t="shared" si="39"/>
        <v>0</v>
      </c>
      <c r="AF287">
        <f t="shared" si="37"/>
        <v>0</v>
      </c>
    </row>
    <row r="288" spans="29:32" x14ac:dyDescent="0.2">
      <c r="AC288" s="3"/>
      <c r="AD288" s="4">
        <f t="shared" si="38"/>
        <v>37844</v>
      </c>
      <c r="AE288">
        <f t="shared" si="39"/>
        <v>0</v>
      </c>
      <c r="AF288">
        <f t="shared" si="37"/>
        <v>0</v>
      </c>
    </row>
    <row r="289" spans="29:32" x14ac:dyDescent="0.2">
      <c r="AC289" s="3"/>
      <c r="AD289" s="4">
        <f t="shared" si="38"/>
        <v>37845</v>
      </c>
      <c r="AE289">
        <f t="shared" si="39"/>
        <v>0</v>
      </c>
      <c r="AF289">
        <f t="shared" si="37"/>
        <v>0</v>
      </c>
    </row>
    <row r="290" spans="29:32" x14ac:dyDescent="0.2">
      <c r="AC290" s="3"/>
      <c r="AD290" s="4">
        <f t="shared" si="38"/>
        <v>37846</v>
      </c>
      <c r="AE290">
        <f t="shared" si="39"/>
        <v>0</v>
      </c>
      <c r="AF290">
        <f t="shared" si="37"/>
        <v>0</v>
      </c>
    </row>
    <row r="291" spans="29:32" x14ac:dyDescent="0.2">
      <c r="AC291" s="3"/>
      <c r="AD291" s="4">
        <f t="shared" si="38"/>
        <v>37847</v>
      </c>
      <c r="AE291">
        <f t="shared" si="39"/>
        <v>0</v>
      </c>
      <c r="AF291">
        <f t="shared" si="37"/>
        <v>0</v>
      </c>
    </row>
    <row r="292" spans="29:32" x14ac:dyDescent="0.2">
      <c r="AC292" s="3"/>
      <c r="AD292" s="4">
        <f t="shared" si="38"/>
        <v>37848</v>
      </c>
      <c r="AE292">
        <f t="shared" si="39"/>
        <v>0</v>
      </c>
      <c r="AF292">
        <f t="shared" si="37"/>
        <v>0</v>
      </c>
    </row>
    <row r="293" spans="29:32" x14ac:dyDescent="0.2">
      <c r="AC293" s="3"/>
      <c r="AD293" s="4">
        <f t="shared" si="38"/>
        <v>37849</v>
      </c>
      <c r="AE293">
        <f t="shared" si="39"/>
        <v>0</v>
      </c>
      <c r="AF293">
        <f t="shared" si="37"/>
        <v>0</v>
      </c>
    </row>
    <row r="294" spans="29:32" x14ac:dyDescent="0.2">
      <c r="AC294" s="3"/>
      <c r="AD294" s="4">
        <f t="shared" si="38"/>
        <v>37850</v>
      </c>
      <c r="AE294">
        <f t="shared" si="39"/>
        <v>0</v>
      </c>
      <c r="AF294">
        <f t="shared" si="37"/>
        <v>0</v>
      </c>
    </row>
    <row r="295" spans="29:32" x14ac:dyDescent="0.2">
      <c r="AC295" s="3"/>
      <c r="AD295" s="4">
        <f t="shared" si="38"/>
        <v>37851</v>
      </c>
      <c r="AE295">
        <f t="shared" si="39"/>
        <v>0</v>
      </c>
      <c r="AF295">
        <f t="shared" si="37"/>
        <v>0</v>
      </c>
    </row>
    <row r="296" spans="29:32" x14ac:dyDescent="0.2">
      <c r="AC296" s="3"/>
      <c r="AD296" s="4">
        <f t="shared" si="38"/>
        <v>37852</v>
      </c>
      <c r="AE296">
        <f t="shared" si="39"/>
        <v>0</v>
      </c>
      <c r="AF296">
        <f t="shared" si="37"/>
        <v>0</v>
      </c>
    </row>
    <row r="297" spans="29:32" x14ac:dyDescent="0.2">
      <c r="AC297" s="3"/>
      <c r="AD297" s="4">
        <f t="shared" si="38"/>
        <v>37853</v>
      </c>
      <c r="AE297">
        <f t="shared" si="39"/>
        <v>0</v>
      </c>
      <c r="AF297">
        <f t="shared" si="37"/>
        <v>0</v>
      </c>
    </row>
    <row r="298" spans="29:32" x14ac:dyDescent="0.2">
      <c r="AC298" s="3"/>
      <c r="AD298" s="4">
        <f t="shared" si="38"/>
        <v>37854</v>
      </c>
      <c r="AE298">
        <f t="shared" si="39"/>
        <v>0</v>
      </c>
      <c r="AF298">
        <f t="shared" si="37"/>
        <v>0</v>
      </c>
    </row>
    <row r="299" spans="29:32" x14ac:dyDescent="0.2">
      <c r="AC299" s="3"/>
      <c r="AD299" s="4">
        <f t="shared" si="38"/>
        <v>37855</v>
      </c>
      <c r="AE299">
        <f t="shared" si="39"/>
        <v>0</v>
      </c>
      <c r="AF299">
        <f t="shared" si="37"/>
        <v>0</v>
      </c>
    </row>
    <row r="300" spans="29:32" x14ac:dyDescent="0.2">
      <c r="AC300" s="3"/>
      <c r="AD300" s="4">
        <f t="shared" si="38"/>
        <v>37856</v>
      </c>
      <c r="AE300">
        <f t="shared" si="39"/>
        <v>0</v>
      </c>
      <c r="AF300">
        <f t="shared" si="37"/>
        <v>0</v>
      </c>
    </row>
    <row r="301" spans="29:32" x14ac:dyDescent="0.2">
      <c r="AC301" s="3"/>
      <c r="AD301" s="4">
        <f t="shared" si="38"/>
        <v>37857</v>
      </c>
      <c r="AE301">
        <f t="shared" si="39"/>
        <v>0</v>
      </c>
      <c r="AF301">
        <f t="shared" si="37"/>
        <v>0</v>
      </c>
    </row>
    <row r="302" spans="29:32" x14ac:dyDescent="0.2">
      <c r="AC302" s="3"/>
      <c r="AD302" s="4">
        <f t="shared" si="38"/>
        <v>37858</v>
      </c>
      <c r="AE302">
        <f t="shared" si="39"/>
        <v>0</v>
      </c>
      <c r="AF302">
        <f t="shared" si="37"/>
        <v>0</v>
      </c>
    </row>
    <row r="303" spans="29:32" x14ac:dyDescent="0.2">
      <c r="AC303" s="3"/>
      <c r="AD303" s="4">
        <f t="shared" si="38"/>
        <v>37859</v>
      </c>
      <c r="AE303">
        <f t="shared" si="39"/>
        <v>0</v>
      </c>
      <c r="AF303">
        <f t="shared" si="37"/>
        <v>0</v>
      </c>
    </row>
    <row r="304" spans="29:32" x14ac:dyDescent="0.2">
      <c r="AC304" s="3"/>
      <c r="AD304" s="4">
        <f t="shared" si="38"/>
        <v>37860</v>
      </c>
      <c r="AE304">
        <f t="shared" si="39"/>
        <v>0</v>
      </c>
      <c r="AF304">
        <f t="shared" si="37"/>
        <v>0</v>
      </c>
    </row>
    <row r="305" spans="29:32" x14ac:dyDescent="0.2">
      <c r="AC305" s="3"/>
      <c r="AD305" s="4">
        <f t="shared" si="38"/>
        <v>37861</v>
      </c>
      <c r="AE305">
        <f t="shared" si="39"/>
        <v>0</v>
      </c>
      <c r="AF305">
        <f t="shared" si="37"/>
        <v>0</v>
      </c>
    </row>
    <row r="306" spans="29:32" x14ac:dyDescent="0.2">
      <c r="AC306" s="3"/>
      <c r="AD306" s="4">
        <f t="shared" si="38"/>
        <v>37862</v>
      </c>
      <c r="AE306">
        <f t="shared" si="39"/>
        <v>0</v>
      </c>
      <c r="AF306">
        <f t="shared" si="37"/>
        <v>0</v>
      </c>
    </row>
    <row r="307" spans="29:32" x14ac:dyDescent="0.2">
      <c r="AC307" s="3"/>
      <c r="AD307" s="4">
        <f t="shared" si="38"/>
        <v>37863</v>
      </c>
      <c r="AE307">
        <f t="shared" si="39"/>
        <v>0</v>
      </c>
      <c r="AF307">
        <f t="shared" si="37"/>
        <v>0</v>
      </c>
    </row>
    <row r="308" spans="29:32" x14ac:dyDescent="0.2">
      <c r="AC308" s="3"/>
      <c r="AD308" s="4">
        <f t="shared" si="38"/>
        <v>37864</v>
      </c>
      <c r="AE308">
        <f t="shared" si="39"/>
        <v>0</v>
      </c>
      <c r="AF308">
        <f t="shared" si="37"/>
        <v>0</v>
      </c>
    </row>
    <row r="309" spans="29:32" x14ac:dyDescent="0.2">
      <c r="AC309" s="3"/>
      <c r="AD309" s="4">
        <f t="shared" si="38"/>
        <v>37865</v>
      </c>
      <c r="AE309">
        <f t="shared" ref="AE309:AE338" si="40">IF(X17="tad","tad",X17)</f>
        <v>0</v>
      </c>
      <c r="AF309">
        <f t="shared" si="37"/>
        <v>0</v>
      </c>
    </row>
    <row r="310" spans="29:32" x14ac:dyDescent="0.2">
      <c r="AC310" s="3"/>
      <c r="AD310" s="4">
        <f t="shared" si="38"/>
        <v>37866</v>
      </c>
      <c r="AE310">
        <f t="shared" si="40"/>
        <v>0</v>
      </c>
      <c r="AF310">
        <f t="shared" si="37"/>
        <v>0</v>
      </c>
    </row>
    <row r="311" spans="29:32" x14ac:dyDescent="0.2">
      <c r="AC311" s="3"/>
      <c r="AD311" s="4">
        <f t="shared" si="38"/>
        <v>37867</v>
      </c>
      <c r="AE311">
        <f t="shared" si="40"/>
        <v>0</v>
      </c>
      <c r="AF311">
        <f t="shared" si="37"/>
        <v>0</v>
      </c>
    </row>
    <row r="312" spans="29:32" x14ac:dyDescent="0.2">
      <c r="AC312" s="3"/>
      <c r="AD312" s="4">
        <f t="shared" si="38"/>
        <v>37868</v>
      </c>
      <c r="AE312">
        <f t="shared" si="40"/>
        <v>0</v>
      </c>
      <c r="AF312">
        <f t="shared" si="37"/>
        <v>0</v>
      </c>
    </row>
    <row r="313" spans="29:32" x14ac:dyDescent="0.2">
      <c r="AC313" s="3"/>
      <c r="AD313" s="4">
        <f t="shared" si="38"/>
        <v>37869</v>
      </c>
      <c r="AE313">
        <f t="shared" si="40"/>
        <v>0</v>
      </c>
      <c r="AF313">
        <f t="shared" si="37"/>
        <v>0</v>
      </c>
    </row>
    <row r="314" spans="29:32" x14ac:dyDescent="0.2">
      <c r="AC314" s="3"/>
      <c r="AD314" s="4">
        <f t="shared" si="38"/>
        <v>37870</v>
      </c>
      <c r="AE314">
        <f t="shared" si="40"/>
        <v>0</v>
      </c>
      <c r="AF314">
        <f t="shared" si="37"/>
        <v>0</v>
      </c>
    </row>
    <row r="315" spans="29:32" x14ac:dyDescent="0.2">
      <c r="AC315" s="3"/>
      <c r="AD315" s="4">
        <f t="shared" si="38"/>
        <v>37871</v>
      </c>
      <c r="AE315">
        <f t="shared" si="40"/>
        <v>0</v>
      </c>
      <c r="AF315">
        <f t="shared" si="37"/>
        <v>0</v>
      </c>
    </row>
    <row r="316" spans="29:32" x14ac:dyDescent="0.2">
      <c r="AC316" s="3"/>
      <c r="AD316" s="4">
        <f t="shared" si="38"/>
        <v>37872</v>
      </c>
      <c r="AE316">
        <f t="shared" si="40"/>
        <v>0</v>
      </c>
      <c r="AF316">
        <f t="shared" si="37"/>
        <v>0</v>
      </c>
    </row>
    <row r="317" spans="29:32" x14ac:dyDescent="0.2">
      <c r="AC317" s="3"/>
      <c r="AD317" s="4">
        <f t="shared" si="38"/>
        <v>37873</v>
      </c>
      <c r="AE317">
        <f t="shared" si="40"/>
        <v>0</v>
      </c>
      <c r="AF317">
        <f t="shared" si="37"/>
        <v>0</v>
      </c>
    </row>
    <row r="318" spans="29:32" x14ac:dyDescent="0.2">
      <c r="AC318" s="3"/>
      <c r="AD318" s="4">
        <f t="shared" si="38"/>
        <v>37874</v>
      </c>
      <c r="AE318">
        <f t="shared" si="40"/>
        <v>0</v>
      </c>
      <c r="AF318">
        <f t="shared" si="37"/>
        <v>0</v>
      </c>
    </row>
    <row r="319" spans="29:32" x14ac:dyDescent="0.2">
      <c r="AC319" s="3"/>
      <c r="AD319" s="4">
        <f t="shared" si="38"/>
        <v>37875</v>
      </c>
      <c r="AE319">
        <f t="shared" si="40"/>
        <v>0</v>
      </c>
      <c r="AF319">
        <f t="shared" si="37"/>
        <v>0</v>
      </c>
    </row>
    <row r="320" spans="29:32" x14ac:dyDescent="0.2">
      <c r="AC320" s="3"/>
      <c r="AD320" s="4">
        <f t="shared" si="38"/>
        <v>37876</v>
      </c>
      <c r="AE320">
        <f t="shared" si="40"/>
        <v>0</v>
      </c>
      <c r="AF320">
        <f t="shared" si="37"/>
        <v>0</v>
      </c>
    </row>
    <row r="321" spans="29:32" x14ac:dyDescent="0.2">
      <c r="AC321" s="3"/>
      <c r="AD321" s="4">
        <f t="shared" si="38"/>
        <v>37877</v>
      </c>
      <c r="AE321">
        <f t="shared" si="40"/>
        <v>0</v>
      </c>
      <c r="AF321">
        <f t="shared" si="37"/>
        <v>0</v>
      </c>
    </row>
    <row r="322" spans="29:32" x14ac:dyDescent="0.2">
      <c r="AC322" s="3"/>
      <c r="AD322" s="4">
        <f t="shared" si="38"/>
        <v>37878</v>
      </c>
      <c r="AE322">
        <f t="shared" si="40"/>
        <v>0</v>
      </c>
      <c r="AF322">
        <f t="shared" ref="AF322:AF385" si="41">IF(COUNT(AD322:AE322)=2,0,-AC$49/500)</f>
        <v>0</v>
      </c>
    </row>
    <row r="323" spans="29:32" x14ac:dyDescent="0.2">
      <c r="AC323" s="3"/>
      <c r="AD323" s="4">
        <f t="shared" ref="AD323:AD386" si="42">AD322+1</f>
        <v>37879</v>
      </c>
      <c r="AE323">
        <f t="shared" si="40"/>
        <v>0</v>
      </c>
      <c r="AF323">
        <f t="shared" si="41"/>
        <v>0</v>
      </c>
    </row>
    <row r="324" spans="29:32" x14ac:dyDescent="0.2">
      <c r="AC324" s="3"/>
      <c r="AD324" s="4">
        <f t="shared" si="42"/>
        <v>37880</v>
      </c>
      <c r="AE324">
        <f t="shared" si="40"/>
        <v>0</v>
      </c>
      <c r="AF324">
        <f t="shared" si="41"/>
        <v>0</v>
      </c>
    </row>
    <row r="325" spans="29:32" x14ac:dyDescent="0.2">
      <c r="AC325" s="3"/>
      <c r="AD325" s="4">
        <f t="shared" si="42"/>
        <v>37881</v>
      </c>
      <c r="AE325">
        <f t="shared" si="40"/>
        <v>0</v>
      </c>
      <c r="AF325">
        <f t="shared" si="41"/>
        <v>0</v>
      </c>
    </row>
    <row r="326" spans="29:32" x14ac:dyDescent="0.2">
      <c r="AC326" s="3"/>
      <c r="AD326" s="4">
        <f t="shared" si="42"/>
        <v>37882</v>
      </c>
      <c r="AE326">
        <f t="shared" si="40"/>
        <v>0</v>
      </c>
      <c r="AF326">
        <f t="shared" si="41"/>
        <v>0</v>
      </c>
    </row>
    <row r="327" spans="29:32" x14ac:dyDescent="0.2">
      <c r="AC327" s="3"/>
      <c r="AD327" s="4">
        <f t="shared" si="42"/>
        <v>37883</v>
      </c>
      <c r="AE327">
        <f t="shared" si="40"/>
        <v>0</v>
      </c>
      <c r="AF327">
        <f t="shared" si="41"/>
        <v>0</v>
      </c>
    </row>
    <row r="328" spans="29:32" x14ac:dyDescent="0.2">
      <c r="AC328" s="3"/>
      <c r="AD328" s="4">
        <f t="shared" si="42"/>
        <v>37884</v>
      </c>
      <c r="AE328">
        <f t="shared" si="40"/>
        <v>0</v>
      </c>
      <c r="AF328">
        <f t="shared" si="41"/>
        <v>0</v>
      </c>
    </row>
    <row r="329" spans="29:32" x14ac:dyDescent="0.2">
      <c r="AC329" s="3"/>
      <c r="AD329" s="4">
        <f t="shared" si="42"/>
        <v>37885</v>
      </c>
      <c r="AE329">
        <f t="shared" si="40"/>
        <v>0</v>
      </c>
      <c r="AF329">
        <f t="shared" si="41"/>
        <v>0</v>
      </c>
    </row>
    <row r="330" spans="29:32" x14ac:dyDescent="0.2">
      <c r="AC330" s="3"/>
      <c r="AD330" s="4">
        <f t="shared" si="42"/>
        <v>37886</v>
      </c>
      <c r="AE330">
        <f t="shared" si="40"/>
        <v>0</v>
      </c>
      <c r="AF330">
        <f t="shared" si="41"/>
        <v>0</v>
      </c>
    </row>
    <row r="331" spans="29:32" x14ac:dyDescent="0.2">
      <c r="AC331" s="3"/>
      <c r="AD331" s="4">
        <f t="shared" si="42"/>
        <v>37887</v>
      </c>
      <c r="AE331">
        <f t="shared" si="40"/>
        <v>0</v>
      </c>
      <c r="AF331">
        <f t="shared" si="41"/>
        <v>0</v>
      </c>
    </row>
    <row r="332" spans="29:32" x14ac:dyDescent="0.2">
      <c r="AC332" s="3"/>
      <c r="AD332" s="4">
        <f t="shared" si="42"/>
        <v>37888</v>
      </c>
      <c r="AE332">
        <f t="shared" si="40"/>
        <v>0</v>
      </c>
      <c r="AF332">
        <f t="shared" si="41"/>
        <v>0</v>
      </c>
    </row>
    <row r="333" spans="29:32" x14ac:dyDescent="0.2">
      <c r="AC333" s="3"/>
      <c r="AD333" s="4">
        <f t="shared" si="42"/>
        <v>37889</v>
      </c>
      <c r="AE333">
        <f t="shared" si="40"/>
        <v>0</v>
      </c>
      <c r="AF333">
        <f t="shared" si="41"/>
        <v>0</v>
      </c>
    </row>
    <row r="334" spans="29:32" x14ac:dyDescent="0.2">
      <c r="AC334" s="3"/>
      <c r="AD334" s="4">
        <f t="shared" si="42"/>
        <v>37890</v>
      </c>
      <c r="AE334" t="str">
        <f t="shared" si="40"/>
        <v>tad</v>
      </c>
      <c r="AF334">
        <f t="shared" si="41"/>
        <v>0</v>
      </c>
    </row>
    <row r="335" spans="29:32" x14ac:dyDescent="0.2">
      <c r="AC335" s="3"/>
      <c r="AD335" s="4">
        <f t="shared" si="42"/>
        <v>37891</v>
      </c>
      <c r="AE335">
        <f t="shared" si="40"/>
        <v>0</v>
      </c>
      <c r="AF335">
        <f t="shared" si="41"/>
        <v>0</v>
      </c>
    </row>
    <row r="336" spans="29:32" x14ac:dyDescent="0.2">
      <c r="AC336" s="3"/>
      <c r="AD336" s="4">
        <f t="shared" si="42"/>
        <v>37892</v>
      </c>
      <c r="AE336">
        <f t="shared" si="40"/>
        <v>0</v>
      </c>
      <c r="AF336">
        <f t="shared" si="41"/>
        <v>0</v>
      </c>
    </row>
    <row r="337" spans="29:32" x14ac:dyDescent="0.2">
      <c r="AC337" s="3"/>
      <c r="AD337" s="4">
        <f t="shared" si="42"/>
        <v>37893</v>
      </c>
      <c r="AE337">
        <f t="shared" si="40"/>
        <v>0</v>
      </c>
      <c r="AF337">
        <f t="shared" si="41"/>
        <v>0</v>
      </c>
    </row>
    <row r="338" spans="29:32" x14ac:dyDescent="0.2">
      <c r="AC338" s="3"/>
      <c r="AD338" s="4">
        <f t="shared" si="42"/>
        <v>37894</v>
      </c>
      <c r="AE338">
        <f t="shared" si="40"/>
        <v>0</v>
      </c>
      <c r="AF338">
        <f t="shared" si="41"/>
        <v>0</v>
      </c>
    </row>
    <row r="339" spans="29:32" x14ac:dyDescent="0.2">
      <c r="AC339" s="3"/>
      <c r="AD339" s="4">
        <f t="shared" si="42"/>
        <v>37895</v>
      </c>
      <c r="AE339">
        <f t="shared" ref="AE339:AE369" si="43">IF(Y17="tad","tad",Y17)</f>
        <v>0</v>
      </c>
      <c r="AF339">
        <f t="shared" si="41"/>
        <v>0</v>
      </c>
    </row>
    <row r="340" spans="29:32" x14ac:dyDescent="0.2">
      <c r="AC340" s="3"/>
      <c r="AD340" s="4">
        <f t="shared" si="42"/>
        <v>37896</v>
      </c>
      <c r="AE340">
        <f t="shared" si="43"/>
        <v>0</v>
      </c>
      <c r="AF340">
        <f t="shared" si="41"/>
        <v>0</v>
      </c>
    </row>
    <row r="341" spans="29:32" x14ac:dyDescent="0.2">
      <c r="AC341" s="3"/>
      <c r="AD341" s="4">
        <f t="shared" si="42"/>
        <v>37897</v>
      </c>
      <c r="AE341">
        <f t="shared" si="43"/>
        <v>0</v>
      </c>
      <c r="AF341">
        <f t="shared" si="41"/>
        <v>0</v>
      </c>
    </row>
    <row r="342" spans="29:32" x14ac:dyDescent="0.2">
      <c r="AC342" s="3"/>
      <c r="AD342" s="4">
        <f t="shared" si="42"/>
        <v>37898</v>
      </c>
      <c r="AE342">
        <f t="shared" si="43"/>
        <v>0</v>
      </c>
      <c r="AF342">
        <f t="shared" si="41"/>
        <v>0</v>
      </c>
    </row>
    <row r="343" spans="29:32" x14ac:dyDescent="0.2">
      <c r="AC343" s="3"/>
      <c r="AD343" s="4">
        <f t="shared" si="42"/>
        <v>37899</v>
      </c>
      <c r="AE343">
        <f t="shared" si="43"/>
        <v>0</v>
      </c>
      <c r="AF343">
        <f t="shared" si="41"/>
        <v>0</v>
      </c>
    </row>
    <row r="344" spans="29:32" x14ac:dyDescent="0.2">
      <c r="AC344" s="3"/>
      <c r="AD344" s="4">
        <f t="shared" si="42"/>
        <v>37900</v>
      </c>
      <c r="AE344">
        <f t="shared" si="43"/>
        <v>0</v>
      </c>
      <c r="AF344">
        <f t="shared" si="41"/>
        <v>0</v>
      </c>
    </row>
    <row r="345" spans="29:32" x14ac:dyDescent="0.2">
      <c r="AC345" s="3"/>
      <c r="AD345" s="4">
        <f t="shared" si="42"/>
        <v>37901</v>
      </c>
      <c r="AE345">
        <f t="shared" si="43"/>
        <v>0</v>
      </c>
      <c r="AF345">
        <f t="shared" si="41"/>
        <v>0</v>
      </c>
    </row>
    <row r="346" spans="29:32" x14ac:dyDescent="0.2">
      <c r="AC346" s="3"/>
      <c r="AD346" s="4">
        <f t="shared" si="42"/>
        <v>37902</v>
      </c>
      <c r="AE346">
        <f t="shared" si="43"/>
        <v>0</v>
      </c>
      <c r="AF346">
        <f t="shared" si="41"/>
        <v>0</v>
      </c>
    </row>
    <row r="347" spans="29:32" x14ac:dyDescent="0.2">
      <c r="AC347" s="3"/>
      <c r="AD347" s="4">
        <f t="shared" si="42"/>
        <v>37903</v>
      </c>
      <c r="AE347">
        <f t="shared" si="43"/>
        <v>0</v>
      </c>
      <c r="AF347">
        <f t="shared" si="41"/>
        <v>0</v>
      </c>
    </row>
    <row r="348" spans="29:32" x14ac:dyDescent="0.2">
      <c r="AC348" s="3"/>
      <c r="AD348" s="4">
        <f t="shared" si="42"/>
        <v>37904</v>
      </c>
      <c r="AE348">
        <f t="shared" si="43"/>
        <v>0</v>
      </c>
      <c r="AF348">
        <f t="shared" si="41"/>
        <v>0</v>
      </c>
    </row>
    <row r="349" spans="29:32" x14ac:dyDescent="0.2">
      <c r="AC349" s="3"/>
      <c r="AD349" s="4">
        <f t="shared" si="42"/>
        <v>37905</v>
      </c>
      <c r="AE349">
        <f t="shared" si="43"/>
        <v>0</v>
      </c>
      <c r="AF349">
        <f t="shared" si="41"/>
        <v>0</v>
      </c>
    </row>
    <row r="350" spans="29:32" x14ac:dyDescent="0.2">
      <c r="AC350" s="3"/>
      <c r="AD350" s="4">
        <f t="shared" si="42"/>
        <v>37906</v>
      </c>
      <c r="AE350">
        <f t="shared" si="43"/>
        <v>0</v>
      </c>
      <c r="AF350">
        <f t="shared" si="41"/>
        <v>0</v>
      </c>
    </row>
    <row r="351" spans="29:32" x14ac:dyDescent="0.2">
      <c r="AC351" s="3"/>
      <c r="AD351" s="4">
        <f t="shared" si="42"/>
        <v>37907</v>
      </c>
      <c r="AE351">
        <f t="shared" si="43"/>
        <v>0</v>
      </c>
      <c r="AF351">
        <f t="shared" si="41"/>
        <v>0</v>
      </c>
    </row>
    <row r="352" spans="29:32" x14ac:dyDescent="0.2">
      <c r="AC352" s="3"/>
      <c r="AD352" s="4">
        <f t="shared" si="42"/>
        <v>37908</v>
      </c>
      <c r="AE352">
        <f t="shared" si="43"/>
        <v>0</v>
      </c>
      <c r="AF352">
        <f t="shared" si="41"/>
        <v>0</v>
      </c>
    </row>
    <row r="353" spans="29:32" x14ac:dyDescent="0.2">
      <c r="AC353" s="3"/>
      <c r="AD353" s="4">
        <f t="shared" si="42"/>
        <v>37909</v>
      </c>
      <c r="AE353">
        <f t="shared" si="43"/>
        <v>0</v>
      </c>
      <c r="AF353">
        <f t="shared" si="41"/>
        <v>0</v>
      </c>
    </row>
    <row r="354" spans="29:32" x14ac:dyDescent="0.2">
      <c r="AC354" s="3"/>
      <c r="AD354" s="4">
        <f t="shared" si="42"/>
        <v>37910</v>
      </c>
      <c r="AE354">
        <f t="shared" si="43"/>
        <v>0</v>
      </c>
      <c r="AF354">
        <f t="shared" si="41"/>
        <v>0</v>
      </c>
    </row>
    <row r="355" spans="29:32" x14ac:dyDescent="0.2">
      <c r="AC355" s="3"/>
      <c r="AD355" s="4">
        <f t="shared" si="42"/>
        <v>37911</v>
      </c>
      <c r="AE355">
        <f t="shared" si="43"/>
        <v>0</v>
      </c>
      <c r="AF355">
        <f t="shared" si="41"/>
        <v>0</v>
      </c>
    </row>
    <row r="356" spans="29:32" x14ac:dyDescent="0.2">
      <c r="AC356" s="3"/>
      <c r="AD356" s="4">
        <f t="shared" si="42"/>
        <v>37912</v>
      </c>
      <c r="AE356">
        <f t="shared" si="43"/>
        <v>0</v>
      </c>
      <c r="AF356">
        <f t="shared" si="41"/>
        <v>0</v>
      </c>
    </row>
    <row r="357" spans="29:32" x14ac:dyDescent="0.2">
      <c r="AC357" s="3"/>
      <c r="AD357" s="4">
        <f t="shared" si="42"/>
        <v>37913</v>
      </c>
      <c r="AE357">
        <f t="shared" si="43"/>
        <v>0</v>
      </c>
      <c r="AF357">
        <f t="shared" si="41"/>
        <v>0</v>
      </c>
    </row>
    <row r="358" spans="29:32" x14ac:dyDescent="0.2">
      <c r="AC358" s="3"/>
      <c r="AD358" s="4">
        <f t="shared" si="42"/>
        <v>37914</v>
      </c>
      <c r="AE358">
        <f t="shared" si="43"/>
        <v>0</v>
      </c>
      <c r="AF358">
        <f t="shared" si="41"/>
        <v>0</v>
      </c>
    </row>
    <row r="359" spans="29:32" x14ac:dyDescent="0.2">
      <c r="AC359" s="3"/>
      <c r="AD359" s="4">
        <f t="shared" si="42"/>
        <v>37915</v>
      </c>
      <c r="AE359">
        <f t="shared" si="43"/>
        <v>0</v>
      </c>
      <c r="AF359">
        <f t="shared" si="41"/>
        <v>0</v>
      </c>
    </row>
    <row r="360" spans="29:32" x14ac:dyDescent="0.2">
      <c r="AC360" s="3"/>
      <c r="AD360" s="4">
        <f t="shared" si="42"/>
        <v>37916</v>
      </c>
      <c r="AE360">
        <f t="shared" si="43"/>
        <v>0</v>
      </c>
      <c r="AF360">
        <f t="shared" si="41"/>
        <v>0</v>
      </c>
    </row>
    <row r="361" spans="29:32" x14ac:dyDescent="0.2">
      <c r="AC361" s="3"/>
      <c r="AD361" s="4">
        <f t="shared" si="42"/>
        <v>37917</v>
      </c>
      <c r="AE361">
        <f t="shared" si="43"/>
        <v>0</v>
      </c>
      <c r="AF361">
        <f t="shared" si="41"/>
        <v>0</v>
      </c>
    </row>
    <row r="362" spans="29:32" x14ac:dyDescent="0.2">
      <c r="AC362" s="3"/>
      <c r="AD362" s="4">
        <f t="shared" si="42"/>
        <v>37918</v>
      </c>
      <c r="AE362">
        <f t="shared" si="43"/>
        <v>0</v>
      </c>
      <c r="AF362">
        <f t="shared" si="41"/>
        <v>0</v>
      </c>
    </row>
    <row r="363" spans="29:32" x14ac:dyDescent="0.2">
      <c r="AC363" s="3"/>
      <c r="AD363" s="4">
        <f t="shared" si="42"/>
        <v>37919</v>
      </c>
      <c r="AE363">
        <f t="shared" si="43"/>
        <v>0</v>
      </c>
      <c r="AF363">
        <f t="shared" si="41"/>
        <v>0</v>
      </c>
    </row>
    <row r="364" spans="29:32" x14ac:dyDescent="0.2">
      <c r="AC364" s="3"/>
      <c r="AD364" s="4">
        <f t="shared" si="42"/>
        <v>37920</v>
      </c>
      <c r="AE364">
        <f t="shared" si="43"/>
        <v>0</v>
      </c>
      <c r="AF364">
        <f t="shared" si="41"/>
        <v>0</v>
      </c>
    </row>
    <row r="365" spans="29:32" x14ac:dyDescent="0.2">
      <c r="AC365" s="3"/>
      <c r="AD365" s="4">
        <f t="shared" si="42"/>
        <v>37921</v>
      </c>
      <c r="AE365">
        <f t="shared" si="43"/>
        <v>0</v>
      </c>
      <c r="AF365">
        <f t="shared" si="41"/>
        <v>0</v>
      </c>
    </row>
    <row r="366" spans="29:32" x14ac:dyDescent="0.2">
      <c r="AC366" s="3"/>
      <c r="AD366" s="4">
        <f t="shared" si="42"/>
        <v>37922</v>
      </c>
      <c r="AE366">
        <f t="shared" si="43"/>
        <v>0</v>
      </c>
      <c r="AF366">
        <f t="shared" si="41"/>
        <v>0</v>
      </c>
    </row>
    <row r="367" spans="29:32" x14ac:dyDescent="0.2">
      <c r="AC367" s="3"/>
      <c r="AD367" s="4">
        <f t="shared" si="42"/>
        <v>37923</v>
      </c>
      <c r="AE367">
        <f t="shared" si="43"/>
        <v>0</v>
      </c>
      <c r="AF367">
        <f t="shared" si="41"/>
        <v>0</v>
      </c>
    </row>
    <row r="368" spans="29:32" x14ac:dyDescent="0.2">
      <c r="AC368" s="3"/>
      <c r="AD368" s="4">
        <f t="shared" si="42"/>
        <v>37924</v>
      </c>
      <c r="AE368" t="str">
        <f t="shared" si="43"/>
        <v>tad</v>
      </c>
      <c r="AF368">
        <f t="shared" si="41"/>
        <v>0</v>
      </c>
    </row>
    <row r="369" spans="29:32" x14ac:dyDescent="0.2">
      <c r="AC369" s="3"/>
      <c r="AD369" s="4">
        <f t="shared" si="42"/>
        <v>37925</v>
      </c>
      <c r="AE369" t="str">
        <f t="shared" si="43"/>
        <v>tad</v>
      </c>
      <c r="AF369">
        <f t="shared" si="41"/>
        <v>0</v>
      </c>
    </row>
    <row r="370" spans="29:32" x14ac:dyDescent="0.2">
      <c r="AC370" s="3"/>
      <c r="AD370" s="4">
        <f t="shared" si="42"/>
        <v>37926</v>
      </c>
      <c r="AE370" t="str">
        <f t="shared" ref="AE370:AE399" si="44">IF(Z17="tad","tad",Z17)</f>
        <v>tad</v>
      </c>
      <c r="AF370">
        <f t="shared" si="41"/>
        <v>0</v>
      </c>
    </row>
    <row r="371" spans="29:32" x14ac:dyDescent="0.2">
      <c r="AC371" s="3"/>
      <c r="AD371" s="4">
        <f t="shared" si="42"/>
        <v>37927</v>
      </c>
      <c r="AE371" t="str">
        <f t="shared" si="44"/>
        <v>tad</v>
      </c>
      <c r="AF371">
        <f t="shared" si="41"/>
        <v>0</v>
      </c>
    </row>
    <row r="372" spans="29:32" x14ac:dyDescent="0.2">
      <c r="AC372" s="3"/>
      <c r="AD372" s="4">
        <f t="shared" si="42"/>
        <v>37928</v>
      </c>
      <c r="AE372" t="str">
        <f t="shared" si="44"/>
        <v>tad</v>
      </c>
      <c r="AF372">
        <f t="shared" si="41"/>
        <v>0</v>
      </c>
    </row>
    <row r="373" spans="29:32" x14ac:dyDescent="0.2">
      <c r="AC373" s="3"/>
      <c r="AD373" s="4">
        <f t="shared" si="42"/>
        <v>37929</v>
      </c>
      <c r="AE373" t="str">
        <f t="shared" si="44"/>
        <v>tad</v>
      </c>
      <c r="AF373">
        <f t="shared" si="41"/>
        <v>0</v>
      </c>
    </row>
    <row r="374" spans="29:32" x14ac:dyDescent="0.2">
      <c r="AC374" s="3"/>
      <c r="AD374" s="4">
        <f t="shared" si="42"/>
        <v>37930</v>
      </c>
      <c r="AE374" t="str">
        <f t="shared" si="44"/>
        <v>tad</v>
      </c>
      <c r="AF374">
        <f t="shared" si="41"/>
        <v>0</v>
      </c>
    </row>
    <row r="375" spans="29:32" x14ac:dyDescent="0.2">
      <c r="AC375" s="3"/>
      <c r="AD375" s="4">
        <f t="shared" si="42"/>
        <v>37931</v>
      </c>
      <c r="AE375" t="str">
        <f t="shared" si="44"/>
        <v>tad</v>
      </c>
      <c r="AF375">
        <f t="shared" si="41"/>
        <v>0</v>
      </c>
    </row>
    <row r="376" spans="29:32" x14ac:dyDescent="0.2">
      <c r="AC376" s="3"/>
      <c r="AD376" s="4">
        <f t="shared" si="42"/>
        <v>37932</v>
      </c>
      <c r="AE376" t="str">
        <f t="shared" si="44"/>
        <v>tad</v>
      </c>
      <c r="AF376">
        <f t="shared" si="41"/>
        <v>0</v>
      </c>
    </row>
    <row r="377" spans="29:32" x14ac:dyDescent="0.2">
      <c r="AC377" s="3"/>
      <c r="AD377" s="4">
        <f t="shared" si="42"/>
        <v>37933</v>
      </c>
      <c r="AE377">
        <f t="shared" si="44"/>
        <v>0</v>
      </c>
      <c r="AF377">
        <f t="shared" si="41"/>
        <v>0</v>
      </c>
    </row>
    <row r="378" spans="29:32" x14ac:dyDescent="0.2">
      <c r="AC378" s="3"/>
      <c r="AD378" s="4">
        <f t="shared" si="42"/>
        <v>37934</v>
      </c>
      <c r="AE378">
        <f t="shared" si="44"/>
        <v>0</v>
      </c>
      <c r="AF378">
        <f t="shared" si="41"/>
        <v>0</v>
      </c>
    </row>
    <row r="379" spans="29:32" x14ac:dyDescent="0.2">
      <c r="AC379" s="3"/>
      <c r="AD379" s="4">
        <f t="shared" si="42"/>
        <v>37935</v>
      </c>
      <c r="AE379">
        <f t="shared" si="44"/>
        <v>0</v>
      </c>
      <c r="AF379">
        <f t="shared" si="41"/>
        <v>0</v>
      </c>
    </row>
    <row r="380" spans="29:32" x14ac:dyDescent="0.2">
      <c r="AC380" s="3"/>
      <c r="AD380" s="4">
        <f t="shared" si="42"/>
        <v>37936</v>
      </c>
      <c r="AE380">
        <f t="shared" si="44"/>
        <v>0</v>
      </c>
      <c r="AF380">
        <f t="shared" si="41"/>
        <v>0</v>
      </c>
    </row>
    <row r="381" spans="29:32" x14ac:dyDescent="0.2">
      <c r="AC381" s="3"/>
      <c r="AD381" s="4">
        <f t="shared" si="42"/>
        <v>37937</v>
      </c>
      <c r="AE381">
        <f t="shared" si="44"/>
        <v>0</v>
      </c>
      <c r="AF381">
        <f t="shared" si="41"/>
        <v>0</v>
      </c>
    </row>
    <row r="382" spans="29:32" x14ac:dyDescent="0.2">
      <c r="AC382" s="3"/>
      <c r="AD382" s="4">
        <f t="shared" si="42"/>
        <v>37938</v>
      </c>
      <c r="AE382">
        <f t="shared" si="44"/>
        <v>0</v>
      </c>
      <c r="AF382">
        <f t="shared" si="41"/>
        <v>0</v>
      </c>
    </row>
    <row r="383" spans="29:32" x14ac:dyDescent="0.2">
      <c r="AC383" s="3"/>
      <c r="AD383" s="4">
        <f t="shared" si="42"/>
        <v>37939</v>
      </c>
      <c r="AE383">
        <f t="shared" si="44"/>
        <v>0</v>
      </c>
      <c r="AF383">
        <f t="shared" si="41"/>
        <v>0</v>
      </c>
    </row>
    <row r="384" spans="29:32" x14ac:dyDescent="0.2">
      <c r="AC384" s="3"/>
      <c r="AD384" s="4">
        <f t="shared" si="42"/>
        <v>37940</v>
      </c>
      <c r="AE384">
        <f t="shared" si="44"/>
        <v>0</v>
      </c>
      <c r="AF384">
        <f t="shared" si="41"/>
        <v>0</v>
      </c>
    </row>
    <row r="385" spans="29:32" x14ac:dyDescent="0.2">
      <c r="AC385" s="3"/>
      <c r="AD385" s="4">
        <f t="shared" si="42"/>
        <v>37941</v>
      </c>
      <c r="AE385" t="str">
        <f t="shared" si="44"/>
        <v>tad</v>
      </c>
      <c r="AF385">
        <f t="shared" si="41"/>
        <v>0</v>
      </c>
    </row>
    <row r="386" spans="29:32" x14ac:dyDescent="0.2">
      <c r="AD386" s="4">
        <f t="shared" si="42"/>
        <v>37942</v>
      </c>
      <c r="AE386" t="str">
        <f t="shared" si="44"/>
        <v>tad</v>
      </c>
      <c r="AF386">
        <f t="shared" ref="AF386:AF430" si="45">IF(COUNT(AD386:AE386)=2,0,-AC$49/500)</f>
        <v>0</v>
      </c>
    </row>
    <row r="387" spans="29:32" x14ac:dyDescent="0.2">
      <c r="AD387" s="4">
        <f t="shared" ref="AD387:AD430" si="46">AD386+1</f>
        <v>37943</v>
      </c>
      <c r="AE387" t="str">
        <f t="shared" si="44"/>
        <v>tad</v>
      </c>
      <c r="AF387">
        <f t="shared" si="45"/>
        <v>0</v>
      </c>
    </row>
    <row r="388" spans="29:32" x14ac:dyDescent="0.2">
      <c r="AD388" s="4">
        <f t="shared" si="46"/>
        <v>37944</v>
      </c>
      <c r="AE388" t="str">
        <f t="shared" si="44"/>
        <v>tad</v>
      </c>
      <c r="AF388">
        <f t="shared" si="45"/>
        <v>0</v>
      </c>
    </row>
    <row r="389" spans="29:32" x14ac:dyDescent="0.2">
      <c r="AD389" s="4">
        <f t="shared" si="46"/>
        <v>37945</v>
      </c>
      <c r="AE389" t="str">
        <f t="shared" si="44"/>
        <v>tad</v>
      </c>
      <c r="AF389">
        <f t="shared" si="45"/>
        <v>0</v>
      </c>
    </row>
    <row r="390" spans="29:32" x14ac:dyDescent="0.2">
      <c r="AD390" s="4">
        <f t="shared" si="46"/>
        <v>37946</v>
      </c>
      <c r="AE390" t="str">
        <f t="shared" si="44"/>
        <v>tad</v>
      </c>
      <c r="AF390">
        <f t="shared" si="45"/>
        <v>0</v>
      </c>
    </row>
    <row r="391" spans="29:32" x14ac:dyDescent="0.2">
      <c r="AD391" s="4">
        <f t="shared" si="46"/>
        <v>37947</v>
      </c>
      <c r="AE391" t="str">
        <f t="shared" si="44"/>
        <v>tad</v>
      </c>
      <c r="AF391">
        <f t="shared" si="45"/>
        <v>0</v>
      </c>
    </row>
    <row r="392" spans="29:32" x14ac:dyDescent="0.2">
      <c r="AD392" s="4">
        <f t="shared" si="46"/>
        <v>37948</v>
      </c>
      <c r="AE392" t="str">
        <f t="shared" si="44"/>
        <v>tad</v>
      </c>
      <c r="AF392">
        <f t="shared" si="45"/>
        <v>0</v>
      </c>
    </row>
    <row r="393" spans="29:32" x14ac:dyDescent="0.2">
      <c r="AD393" s="4">
        <f t="shared" si="46"/>
        <v>37949</v>
      </c>
      <c r="AE393" t="str">
        <f t="shared" si="44"/>
        <v>tad</v>
      </c>
      <c r="AF393">
        <f t="shared" si="45"/>
        <v>0</v>
      </c>
    </row>
    <row r="394" spans="29:32" x14ac:dyDescent="0.2">
      <c r="AD394" s="4">
        <f t="shared" si="46"/>
        <v>37950</v>
      </c>
      <c r="AE394" t="str">
        <f t="shared" si="44"/>
        <v>tad</v>
      </c>
      <c r="AF394">
        <f t="shared" si="45"/>
        <v>0</v>
      </c>
    </row>
    <row r="395" spans="29:32" x14ac:dyDescent="0.2">
      <c r="AD395" s="4">
        <f t="shared" si="46"/>
        <v>37951</v>
      </c>
      <c r="AE395" t="str">
        <f t="shared" si="44"/>
        <v>tad</v>
      </c>
      <c r="AF395">
        <f t="shared" si="45"/>
        <v>0</v>
      </c>
    </row>
    <row r="396" spans="29:32" x14ac:dyDescent="0.2">
      <c r="AD396" s="4">
        <f t="shared" si="46"/>
        <v>37952</v>
      </c>
      <c r="AE396" t="str">
        <f t="shared" si="44"/>
        <v>tad</v>
      </c>
      <c r="AF396">
        <f t="shared" si="45"/>
        <v>0</v>
      </c>
    </row>
    <row r="397" spans="29:32" x14ac:dyDescent="0.2">
      <c r="AD397" s="4">
        <f t="shared" si="46"/>
        <v>37953</v>
      </c>
      <c r="AE397" t="str">
        <f t="shared" si="44"/>
        <v>tad</v>
      </c>
      <c r="AF397">
        <f t="shared" si="45"/>
        <v>0</v>
      </c>
    </row>
    <row r="398" spans="29:32" x14ac:dyDescent="0.2">
      <c r="AD398" s="4">
        <f t="shared" si="46"/>
        <v>37954</v>
      </c>
      <c r="AE398" t="str">
        <f t="shared" si="44"/>
        <v>tad</v>
      </c>
      <c r="AF398">
        <f t="shared" si="45"/>
        <v>0</v>
      </c>
    </row>
    <row r="399" spans="29:32" x14ac:dyDescent="0.2">
      <c r="AD399" s="4">
        <f t="shared" si="46"/>
        <v>37955</v>
      </c>
      <c r="AE399" t="str">
        <f t="shared" si="44"/>
        <v>tad</v>
      </c>
      <c r="AF399">
        <f t="shared" si="45"/>
        <v>0</v>
      </c>
    </row>
    <row r="400" spans="29:32" x14ac:dyDescent="0.2">
      <c r="AD400" s="4">
        <f t="shared" si="46"/>
        <v>37956</v>
      </c>
      <c r="AE400" t="str">
        <f t="shared" ref="AE400:AE430" si="47">IF(AA17="tad","tad",AA17)</f>
        <v>tad</v>
      </c>
      <c r="AF400">
        <f t="shared" si="45"/>
        <v>0</v>
      </c>
    </row>
    <row r="401" spans="30:32" x14ac:dyDescent="0.2">
      <c r="AD401" s="4">
        <f t="shared" si="46"/>
        <v>37957</v>
      </c>
      <c r="AE401" t="str">
        <f t="shared" si="47"/>
        <v>tad</v>
      </c>
      <c r="AF401">
        <f t="shared" si="45"/>
        <v>0</v>
      </c>
    </row>
    <row r="402" spans="30:32" x14ac:dyDescent="0.2">
      <c r="AD402" s="4">
        <f t="shared" si="46"/>
        <v>37958</v>
      </c>
      <c r="AE402" t="str">
        <f t="shared" si="47"/>
        <v>tad</v>
      </c>
      <c r="AF402">
        <f t="shared" si="45"/>
        <v>0</v>
      </c>
    </row>
    <row r="403" spans="30:32" x14ac:dyDescent="0.2">
      <c r="AD403" s="4">
        <f t="shared" si="46"/>
        <v>37959</v>
      </c>
      <c r="AE403" t="str">
        <f t="shared" si="47"/>
        <v>tad</v>
      </c>
      <c r="AF403">
        <f t="shared" si="45"/>
        <v>0</v>
      </c>
    </row>
    <row r="404" spans="30:32" x14ac:dyDescent="0.2">
      <c r="AD404" s="4">
        <f t="shared" si="46"/>
        <v>37960</v>
      </c>
      <c r="AE404" t="str">
        <f t="shared" si="47"/>
        <v>tad</v>
      </c>
      <c r="AF404">
        <f t="shared" si="45"/>
        <v>0</v>
      </c>
    </row>
    <row r="405" spans="30:32" x14ac:dyDescent="0.2">
      <c r="AD405" s="4">
        <f t="shared" si="46"/>
        <v>37961</v>
      </c>
      <c r="AE405" t="str">
        <f t="shared" si="47"/>
        <v>tad</v>
      </c>
      <c r="AF405">
        <f t="shared" si="45"/>
        <v>0</v>
      </c>
    </row>
    <row r="406" spans="30:32" x14ac:dyDescent="0.2">
      <c r="AD406" s="4">
        <f t="shared" si="46"/>
        <v>37962</v>
      </c>
      <c r="AE406" t="str">
        <f t="shared" si="47"/>
        <v>tad</v>
      </c>
      <c r="AF406">
        <f t="shared" si="45"/>
        <v>0</v>
      </c>
    </row>
    <row r="407" spans="30:32" x14ac:dyDescent="0.2">
      <c r="AD407" s="4">
        <f t="shared" si="46"/>
        <v>37963</v>
      </c>
      <c r="AE407" t="str">
        <f t="shared" si="47"/>
        <v>tad</v>
      </c>
      <c r="AF407">
        <f t="shared" si="45"/>
        <v>0</v>
      </c>
    </row>
    <row r="408" spans="30:32" x14ac:dyDescent="0.2">
      <c r="AD408" s="4">
        <f t="shared" si="46"/>
        <v>37964</v>
      </c>
      <c r="AE408" t="str">
        <f t="shared" si="47"/>
        <v>tad</v>
      </c>
      <c r="AF408">
        <f t="shared" si="45"/>
        <v>0</v>
      </c>
    </row>
    <row r="409" spans="30:32" x14ac:dyDescent="0.2">
      <c r="AD409" s="4">
        <f t="shared" si="46"/>
        <v>37965</v>
      </c>
      <c r="AE409" t="str">
        <f t="shared" si="47"/>
        <v>tad</v>
      </c>
      <c r="AF409">
        <f t="shared" si="45"/>
        <v>0</v>
      </c>
    </row>
    <row r="410" spans="30:32" x14ac:dyDescent="0.2">
      <c r="AD410" s="4">
        <f t="shared" si="46"/>
        <v>37966</v>
      </c>
      <c r="AE410" t="str">
        <f t="shared" si="47"/>
        <v>tad</v>
      </c>
      <c r="AF410">
        <f t="shared" si="45"/>
        <v>0</v>
      </c>
    </row>
    <row r="411" spans="30:32" x14ac:dyDescent="0.2">
      <c r="AD411" s="4">
        <f t="shared" si="46"/>
        <v>37967</v>
      </c>
      <c r="AE411" t="str">
        <f t="shared" si="47"/>
        <v>tad</v>
      </c>
      <c r="AF411">
        <f t="shared" si="45"/>
        <v>0</v>
      </c>
    </row>
    <row r="412" spans="30:32" x14ac:dyDescent="0.2">
      <c r="AD412" s="4">
        <f t="shared" si="46"/>
        <v>37968</v>
      </c>
      <c r="AE412" t="str">
        <f t="shared" si="47"/>
        <v>tad</v>
      </c>
      <c r="AF412">
        <f t="shared" si="45"/>
        <v>0</v>
      </c>
    </row>
    <row r="413" spans="30:32" x14ac:dyDescent="0.2">
      <c r="AD413" s="4">
        <f t="shared" si="46"/>
        <v>37969</v>
      </c>
      <c r="AE413" t="str">
        <f t="shared" si="47"/>
        <v>tad</v>
      </c>
      <c r="AF413">
        <f t="shared" si="45"/>
        <v>0</v>
      </c>
    </row>
    <row r="414" spans="30:32" x14ac:dyDescent="0.2">
      <c r="AD414" s="4">
        <f t="shared" si="46"/>
        <v>37970</v>
      </c>
      <c r="AE414" t="str">
        <f t="shared" si="47"/>
        <v>tad</v>
      </c>
      <c r="AF414">
        <f t="shared" si="45"/>
        <v>0</v>
      </c>
    </row>
    <row r="415" spans="30:32" x14ac:dyDescent="0.2">
      <c r="AD415" s="4">
        <f t="shared" si="46"/>
        <v>37971</v>
      </c>
      <c r="AE415" t="str">
        <f t="shared" si="47"/>
        <v>tad</v>
      </c>
      <c r="AF415">
        <f t="shared" si="45"/>
        <v>0</v>
      </c>
    </row>
    <row r="416" spans="30:32" x14ac:dyDescent="0.2">
      <c r="AD416" s="4">
        <f t="shared" si="46"/>
        <v>37972</v>
      </c>
      <c r="AE416" t="str">
        <f t="shared" si="47"/>
        <v>tad</v>
      </c>
      <c r="AF416">
        <f t="shared" si="45"/>
        <v>0</v>
      </c>
    </row>
    <row r="417" spans="30:32" x14ac:dyDescent="0.2">
      <c r="AD417" s="4">
        <f t="shared" si="46"/>
        <v>37973</v>
      </c>
      <c r="AE417" t="str">
        <f t="shared" si="47"/>
        <v>tad</v>
      </c>
      <c r="AF417">
        <f t="shared" si="45"/>
        <v>0</v>
      </c>
    </row>
    <row r="418" spans="30:32" x14ac:dyDescent="0.2">
      <c r="AD418" s="4">
        <f t="shared" si="46"/>
        <v>37974</v>
      </c>
      <c r="AE418" t="str">
        <f t="shared" si="47"/>
        <v>tad</v>
      </c>
      <c r="AF418">
        <f t="shared" si="45"/>
        <v>0</v>
      </c>
    </row>
    <row r="419" spans="30:32" x14ac:dyDescent="0.2">
      <c r="AD419" s="4">
        <f t="shared" si="46"/>
        <v>37975</v>
      </c>
      <c r="AE419" t="str">
        <f t="shared" si="47"/>
        <v>tad</v>
      </c>
      <c r="AF419">
        <f t="shared" si="45"/>
        <v>0</v>
      </c>
    </row>
    <row r="420" spans="30:32" x14ac:dyDescent="0.2">
      <c r="AD420" s="4">
        <f t="shared" si="46"/>
        <v>37976</v>
      </c>
      <c r="AE420" t="str">
        <f t="shared" si="47"/>
        <v>tad</v>
      </c>
      <c r="AF420">
        <f t="shared" si="45"/>
        <v>0</v>
      </c>
    </row>
    <row r="421" spans="30:32" x14ac:dyDescent="0.2">
      <c r="AD421" s="4">
        <f t="shared" si="46"/>
        <v>37977</v>
      </c>
      <c r="AE421" t="str">
        <f t="shared" si="47"/>
        <v>tad</v>
      </c>
      <c r="AF421">
        <f t="shared" si="45"/>
        <v>0</v>
      </c>
    </row>
    <row r="422" spans="30:32" x14ac:dyDescent="0.2">
      <c r="AD422" s="4">
        <f t="shared" si="46"/>
        <v>37978</v>
      </c>
      <c r="AE422" t="str">
        <f t="shared" si="47"/>
        <v>tad</v>
      </c>
      <c r="AF422">
        <f t="shared" si="45"/>
        <v>0</v>
      </c>
    </row>
    <row r="423" spans="30:32" x14ac:dyDescent="0.2">
      <c r="AD423" s="4">
        <f t="shared" si="46"/>
        <v>37979</v>
      </c>
      <c r="AE423" t="str">
        <f t="shared" si="47"/>
        <v>tad</v>
      </c>
      <c r="AF423">
        <f t="shared" si="45"/>
        <v>0</v>
      </c>
    </row>
    <row r="424" spans="30:32" x14ac:dyDescent="0.2">
      <c r="AD424" s="4">
        <f t="shared" si="46"/>
        <v>37980</v>
      </c>
      <c r="AE424" t="str">
        <f t="shared" si="47"/>
        <v>tad</v>
      </c>
      <c r="AF424">
        <f t="shared" si="45"/>
        <v>0</v>
      </c>
    </row>
    <row r="425" spans="30:32" x14ac:dyDescent="0.2">
      <c r="AD425" s="4">
        <f t="shared" si="46"/>
        <v>37981</v>
      </c>
      <c r="AE425" t="str">
        <f t="shared" si="47"/>
        <v>tad</v>
      </c>
      <c r="AF425">
        <f t="shared" si="45"/>
        <v>0</v>
      </c>
    </row>
    <row r="426" spans="30:32" x14ac:dyDescent="0.2">
      <c r="AD426" s="4">
        <f t="shared" si="46"/>
        <v>37982</v>
      </c>
      <c r="AE426" t="str">
        <f t="shared" si="47"/>
        <v>tad</v>
      </c>
      <c r="AF426">
        <f t="shared" si="45"/>
        <v>0</v>
      </c>
    </row>
    <row r="427" spans="30:32" x14ac:dyDescent="0.2">
      <c r="AD427" s="4">
        <f t="shared" si="46"/>
        <v>37983</v>
      </c>
      <c r="AE427" t="str">
        <f t="shared" si="47"/>
        <v>tad</v>
      </c>
      <c r="AF427">
        <f t="shared" si="45"/>
        <v>0</v>
      </c>
    </row>
    <row r="428" spans="30:32" x14ac:dyDescent="0.2">
      <c r="AD428" s="4">
        <f t="shared" si="46"/>
        <v>37984</v>
      </c>
      <c r="AE428" t="str">
        <f t="shared" si="47"/>
        <v>tad</v>
      </c>
      <c r="AF428">
        <f t="shared" si="45"/>
        <v>0</v>
      </c>
    </row>
    <row r="429" spans="30:32" x14ac:dyDescent="0.2">
      <c r="AD429" s="4">
        <f t="shared" si="46"/>
        <v>37985</v>
      </c>
      <c r="AE429" t="str">
        <f t="shared" si="47"/>
        <v>tad</v>
      </c>
      <c r="AF429">
        <f t="shared" si="45"/>
        <v>0</v>
      </c>
    </row>
    <row r="430" spans="30:32" x14ac:dyDescent="0.2">
      <c r="AD430" s="4">
        <f t="shared" si="46"/>
        <v>37986</v>
      </c>
      <c r="AE430" t="str">
        <f t="shared" si="47"/>
        <v>tad</v>
      </c>
      <c r="AF430">
        <f t="shared" si="45"/>
        <v>0</v>
      </c>
    </row>
  </sheetData>
  <mergeCells count="2">
    <mergeCell ref="O6:AA6"/>
    <mergeCell ref="A6:M6"/>
  </mergeCells>
  <phoneticPr fontId="0" type="noConversion"/>
  <printOptions headings="1"/>
  <pageMargins left="0.94488188976377963" right="0.15748031496062992" top="0.78740157480314965" bottom="0.78740157480314965" header="0.51181102362204722" footer="0.31496062992125984"/>
  <pageSetup paperSize="9" orientation="portrait" r:id="rId1"/>
  <headerFooter alignWithMargins="0">
    <oddFooter>&amp;L&amp;8&amp;F\&amp;A ;&amp;D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31"/>
  <sheetViews>
    <sheetView topLeftCell="A17" workbookViewId="0">
      <selection activeCell="N24" sqref="N24:N27"/>
    </sheetView>
  </sheetViews>
  <sheetFormatPr defaultRowHeight="12.75" x14ac:dyDescent="0.2"/>
  <cols>
    <col min="1" max="1" width="10.7109375" customWidth="1"/>
    <col min="2" max="6" width="5.7109375" customWidth="1"/>
    <col min="7" max="7" width="6.7109375" customWidth="1"/>
    <col min="8" max="13" width="5.7109375" customWidth="1"/>
    <col min="15" max="15" width="14.7109375" customWidth="1"/>
    <col min="16" max="27" width="7.7109375" customWidth="1"/>
    <col min="28" max="28" width="6.7109375" customWidth="1"/>
  </cols>
  <sheetData>
    <row r="1" spans="1:28" x14ac:dyDescent="0.2">
      <c r="A1" s="13" t="s">
        <v>27</v>
      </c>
      <c r="O1" s="13" t="s">
        <v>27</v>
      </c>
    </row>
    <row r="2" spans="1:28" x14ac:dyDescent="0.2">
      <c r="A2" s="13"/>
      <c r="B2" t="s">
        <v>37</v>
      </c>
      <c r="L2">
        <v>5</v>
      </c>
      <c r="M2" t="s">
        <v>28</v>
      </c>
      <c r="O2" s="13"/>
      <c r="P2" t="s">
        <v>37</v>
      </c>
      <c r="Z2">
        <f>+$L$2</f>
        <v>5</v>
      </c>
      <c r="AA2" t="s">
        <v>28</v>
      </c>
    </row>
    <row r="3" spans="1:28" x14ac:dyDescent="0.2">
      <c r="A3" s="13"/>
      <c r="B3" t="s">
        <v>31</v>
      </c>
      <c r="O3" s="13"/>
      <c r="P3" t="s">
        <v>31</v>
      </c>
    </row>
    <row r="4" spans="1:28" ht="15.75" x14ac:dyDescent="0.25">
      <c r="B4" s="5" t="str">
        <f>IF(MOD($P$13,4)&gt;0,"***  Salah form - Gunakan form untuk Tahun Normal ***","")</f>
        <v/>
      </c>
      <c r="P4" s="5" t="str">
        <f>IF(MOD($P$13,4)&gt;0,"***  Salah form - Gunakan form untuk Tahun Normal ***","")</f>
        <v/>
      </c>
    </row>
    <row r="6" spans="1:28" ht="18.75" x14ac:dyDescent="0.25">
      <c r="A6" s="255" t="s">
        <v>101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O6" s="254" t="s">
        <v>102</v>
      </c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</row>
    <row r="7" spans="1:28" ht="15.75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</row>
    <row r="8" spans="1:28" x14ac:dyDescent="0.2">
      <c r="A8" s="25" t="s">
        <v>87</v>
      </c>
      <c r="B8" s="119" t="str">
        <f>IF(normal!B8="","",normal!B8)</f>
        <v>Rogodono</v>
      </c>
      <c r="C8" s="26"/>
      <c r="D8" s="25" t="s">
        <v>40</v>
      </c>
      <c r="E8" s="119" t="str">
        <f>IF(normal!E8="","",normal!E8)</f>
        <v>Jatinegara</v>
      </c>
      <c r="F8" s="26"/>
      <c r="G8" s="31"/>
      <c r="H8" s="31"/>
      <c r="I8" s="31"/>
      <c r="J8" s="31"/>
      <c r="K8" s="31"/>
      <c r="L8" s="31"/>
      <c r="M8" s="167"/>
      <c r="O8" s="39" t="s">
        <v>87</v>
      </c>
      <c r="P8" s="39" t="str">
        <f>IF(B8="","",B8)</f>
        <v>Rogodono</v>
      </c>
      <c r="Q8" s="96"/>
      <c r="R8" s="39" t="s">
        <v>40</v>
      </c>
      <c r="S8" s="39" t="str">
        <f>IF(E8="","",E8)</f>
        <v>Jatinegara</v>
      </c>
      <c r="T8" s="96"/>
      <c r="U8" s="42"/>
      <c r="V8" s="43"/>
      <c r="W8" s="115" t="s">
        <v>96</v>
      </c>
      <c r="X8" s="139"/>
      <c r="Y8" s="139"/>
      <c r="Z8" s="140"/>
      <c r="AA8" s="141"/>
    </row>
    <row r="9" spans="1:28" ht="15.75" x14ac:dyDescent="0.2">
      <c r="A9" s="27" t="s">
        <v>41</v>
      </c>
      <c r="B9" s="120">
        <f>IF(normal!B11="","",normal!B11)</f>
        <v>109.49151999999999</v>
      </c>
      <c r="C9" s="29"/>
      <c r="D9" s="122" t="s">
        <v>81</v>
      </c>
      <c r="E9" s="120" t="str">
        <f>IF(normal!E9="","",normal!E9)</f>
        <v/>
      </c>
      <c r="F9" s="29" t="s">
        <v>104</v>
      </c>
      <c r="G9" s="31"/>
      <c r="H9" s="31"/>
      <c r="I9" s="31"/>
      <c r="J9" s="31"/>
      <c r="K9" s="31"/>
      <c r="L9" s="31"/>
      <c r="M9" s="167"/>
      <c r="O9" s="41" t="s">
        <v>41</v>
      </c>
      <c r="P9" s="41">
        <f>IF(B9="","",B9)</f>
        <v>109.49151999999999</v>
      </c>
      <c r="Q9" s="100"/>
      <c r="R9" s="67" t="s">
        <v>81</v>
      </c>
      <c r="S9" s="46" t="str">
        <f>IF(E9="","",E9)</f>
        <v/>
      </c>
      <c r="T9" s="97" t="s">
        <v>93</v>
      </c>
      <c r="U9" s="42"/>
      <c r="V9" s="43"/>
      <c r="W9" s="152" t="s">
        <v>99</v>
      </c>
      <c r="X9" s="146" t="str">
        <f>+F11&amp;" m , Q ="</f>
        <v>0 m , Q =</v>
      </c>
      <c r="Y9" s="146" t="str">
        <f>+H11 &amp;" ( H -"</f>
        <v>0 ( H -</v>
      </c>
      <c r="Z9" s="147" t="str">
        <f>+J11 &amp; " ) ^"</f>
        <v>0 ) ^</v>
      </c>
      <c r="AA9" s="148">
        <f>+L11</f>
        <v>0</v>
      </c>
    </row>
    <row r="10" spans="1:28" x14ac:dyDescent="0.2">
      <c r="A10" s="27" t="s">
        <v>88</v>
      </c>
      <c r="B10" s="168" t="str">
        <f>IF(normal!B10="","",normal!B10)</f>
        <v>-7,64158</v>
      </c>
      <c r="C10" s="169"/>
      <c r="D10" s="259" t="str">
        <f>IF(normal!D10="","",normal!D10)</f>
        <v>Persamaan Garis Lengkung Debit</v>
      </c>
      <c r="E10" s="260"/>
      <c r="F10" s="260"/>
      <c r="G10" s="260"/>
      <c r="H10" s="260"/>
      <c r="I10" s="170"/>
      <c r="J10" s="170"/>
      <c r="K10" s="170"/>
      <c r="L10" s="171"/>
      <c r="M10" s="172"/>
      <c r="O10" s="41" t="s">
        <v>88</v>
      </c>
      <c r="P10" s="41" t="str">
        <f>IF(B10="","",B10)</f>
        <v>-7,64158</v>
      </c>
      <c r="Q10" s="100"/>
      <c r="W10" s="153"/>
      <c r="X10" s="149" t="str">
        <f>+F12&amp;" m , Q ="</f>
        <v xml:space="preserve"> m , Q =</v>
      </c>
      <c r="Y10" s="149" t="str">
        <f>+H12 &amp;" ( H -"</f>
        <v>0 ( H -</v>
      </c>
      <c r="Z10" s="150" t="str">
        <f>+J12 &amp; " ) ^"</f>
        <v>0 ) ^</v>
      </c>
      <c r="AA10" s="151">
        <f>+L12</f>
        <v>0</v>
      </c>
    </row>
    <row r="11" spans="1:28" x14ac:dyDescent="0.2">
      <c r="A11" s="30" t="s">
        <v>89</v>
      </c>
      <c r="B11" s="173" t="e">
        <f>IF(normal!#REF!="","",normal!#REF!)</f>
        <v>#REF!</v>
      </c>
      <c r="C11" s="174"/>
      <c r="D11" s="168" t="str">
        <f>IF(normal!E11="","",normal!E11)</f>
        <v>untuk H &lt;</v>
      </c>
      <c r="F11" s="175">
        <f>+normal!F11</f>
        <v>0</v>
      </c>
      <c r="G11" s="175" t="str">
        <f>+normal!G11</f>
        <v>m  , Q =</v>
      </c>
      <c r="H11" s="175">
        <f>+normal!H11</f>
        <v>0</v>
      </c>
      <c r="I11" s="175" t="str">
        <f>+normal!I11</f>
        <v xml:space="preserve">(H - </v>
      </c>
      <c r="J11" s="175">
        <f>+normal!J11</f>
        <v>0</v>
      </c>
      <c r="K11" s="175" t="str">
        <f>+normal!K11</f>
        <v>) ^</v>
      </c>
      <c r="L11" s="176">
        <f>+normal!L11</f>
        <v>0</v>
      </c>
      <c r="M11" s="167"/>
      <c r="O11" s="46" t="s">
        <v>89</v>
      </c>
      <c r="P11" s="46" t="e">
        <f>IF(B11="","",B11)</f>
        <v>#REF!</v>
      </c>
      <c r="Q11" s="97"/>
      <c r="X11" s="43"/>
      <c r="Y11" s="43"/>
      <c r="Z11" s="43"/>
      <c r="AA11" s="45"/>
    </row>
    <row r="12" spans="1:28" x14ac:dyDescent="0.2">
      <c r="A12" s="177"/>
      <c r="B12" s="177"/>
      <c r="C12" s="177"/>
      <c r="D12" s="173"/>
      <c r="E12" s="178"/>
      <c r="F12" s="178"/>
      <c r="G12" s="192" t="str">
        <f>+normal!G12</f>
        <v>m  , Q =</v>
      </c>
      <c r="H12" s="178">
        <f>+normal!H12</f>
        <v>0</v>
      </c>
      <c r="I12" s="178" t="str">
        <f>+normal!I12</f>
        <v xml:space="preserve">(H - </v>
      </c>
      <c r="J12" s="178">
        <f>+normal!J12</f>
        <v>0</v>
      </c>
      <c r="K12" s="178" t="str">
        <f>+normal!K12</f>
        <v>) ^</v>
      </c>
      <c r="L12" s="179">
        <f>+normal!L12</f>
        <v>0</v>
      </c>
      <c r="M12" s="177"/>
      <c r="O12" s="45"/>
      <c r="P12" s="45"/>
      <c r="Q12" s="45"/>
      <c r="X12" s="43"/>
      <c r="Y12" s="43"/>
      <c r="Z12" s="43"/>
      <c r="AA12" s="45"/>
    </row>
    <row r="13" spans="1:28" x14ac:dyDescent="0.2">
      <c r="O13" s="98" t="s">
        <v>26</v>
      </c>
      <c r="P13" s="130">
        <f>+B14</f>
        <v>2004</v>
      </c>
      <c r="Q13" s="144"/>
      <c r="R13" s="43"/>
      <c r="S13" s="43"/>
      <c r="T13" s="43"/>
      <c r="U13" s="43"/>
      <c r="V13" s="43"/>
      <c r="W13" s="43"/>
      <c r="X13" s="43"/>
      <c r="Y13" s="43"/>
      <c r="Z13" s="43"/>
      <c r="AA13" s="43"/>
    </row>
    <row r="14" spans="1:28" x14ac:dyDescent="0.2">
      <c r="A14" s="180" t="s">
        <v>26</v>
      </c>
      <c r="B14" s="195">
        <v>2004</v>
      </c>
      <c r="C14" s="181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O14" s="98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</row>
    <row r="15" spans="1:28" x14ac:dyDescent="0.2">
      <c r="A15" s="180"/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O15" s="131" t="s">
        <v>20</v>
      </c>
      <c r="P15" s="49" t="s">
        <v>0</v>
      </c>
      <c r="Q15" s="49" t="s">
        <v>1</v>
      </c>
      <c r="R15" s="49" t="s">
        <v>2</v>
      </c>
      <c r="S15" s="49" t="s">
        <v>3</v>
      </c>
      <c r="T15" s="49" t="s">
        <v>21</v>
      </c>
      <c r="U15" s="49" t="s">
        <v>5</v>
      </c>
      <c r="V15" s="49" t="s">
        <v>6</v>
      </c>
      <c r="W15" s="49" t="s">
        <v>22</v>
      </c>
      <c r="X15" s="49" t="s">
        <v>8</v>
      </c>
      <c r="Y15" s="49" t="s">
        <v>23</v>
      </c>
      <c r="Z15" s="49" t="s">
        <v>24</v>
      </c>
      <c r="AA15" s="90" t="s">
        <v>25</v>
      </c>
      <c r="AB15" s="1"/>
    </row>
    <row r="16" spans="1:28" x14ac:dyDescent="0.2">
      <c r="A16" s="182" t="s">
        <v>20</v>
      </c>
      <c r="B16" s="183" t="s">
        <v>0</v>
      </c>
      <c r="C16" s="183" t="s">
        <v>1</v>
      </c>
      <c r="D16" s="183" t="s">
        <v>2</v>
      </c>
      <c r="E16" s="183" t="s">
        <v>3</v>
      </c>
      <c r="F16" s="183" t="s">
        <v>21</v>
      </c>
      <c r="G16" s="183" t="s">
        <v>5</v>
      </c>
      <c r="H16" s="183" t="s">
        <v>6</v>
      </c>
      <c r="I16" s="183" t="s">
        <v>22</v>
      </c>
      <c r="J16" s="183" t="s">
        <v>8</v>
      </c>
      <c r="K16" s="183" t="s">
        <v>23</v>
      </c>
      <c r="L16" s="183" t="s">
        <v>24</v>
      </c>
      <c r="M16" s="184" t="s">
        <v>25</v>
      </c>
      <c r="O16" s="132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97"/>
    </row>
    <row r="17" spans="1:33" x14ac:dyDescent="0.2">
      <c r="A17" s="185"/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86"/>
      <c r="O17" s="133">
        <v>1</v>
      </c>
      <c r="P17" s="154" t="str">
        <f t="shared" ref="P17:P45" si="0">IF(B18="tad","tad",IF(B18&lt;$F$11,$H$11*(B18-$J$11)^$L$11,$H$12*(B18-$J$12)^$L$12))</f>
        <v>tad</v>
      </c>
      <c r="Q17" s="155" t="str">
        <f t="shared" ref="Q17:Q45" si="1">IF(C18="tad","tad",IF(C18&lt;$F$11,$H$11*(C18-$J$11)^$L$11,$H$12*(C18-$J$12)^$L$12))</f>
        <v>tad</v>
      </c>
      <c r="R17" s="155" t="str">
        <f t="shared" ref="R17:R45" si="2">IF(D18="tad","tad",IF(D18&lt;$F$11,$H$11*(D18-$J$11)^$L$11,$H$12*(D18-$J$12)^$L$12))</f>
        <v>tad</v>
      </c>
      <c r="S17" s="155" t="str">
        <f t="shared" ref="S17:S45" si="3">IF(E18="tad","tad",IF(E18&lt;$F$11,$H$11*(E18-$J$11)^$L$11,$H$12*(E18-$J$12)^$L$12))</f>
        <v>tad</v>
      </c>
      <c r="T17" s="155" t="str">
        <f t="shared" ref="T17:T45" si="4">IF(F18="tad","tad",IF(F18&lt;$F$11,$H$11*(F18-$J$11)^$L$11,$H$12*(F18-$J$12)^$L$12))</f>
        <v>tad</v>
      </c>
      <c r="U17" s="155" t="str">
        <f t="shared" ref="U17:U45" si="5">IF(G18="tad","tad",IF(G18&lt;$F$11,$H$11*(G18-$J$11)^$L$11,$H$12*(G18-$J$12)^$L$12))</f>
        <v>tad</v>
      </c>
      <c r="V17" s="155" t="str">
        <f t="shared" ref="V17:V45" si="6">IF(H18="tad","tad",IF(H18&lt;$F$11,$H$11*(H18-$J$11)^$L$11,$H$12*(H18-$J$12)^$L$12))</f>
        <v>tad</v>
      </c>
      <c r="W17" s="155" t="str">
        <f t="shared" ref="W17:W45" si="7">IF(I18="tad","tad",IF(I18&lt;$F$11,$H$11*(I18-$J$11)^$L$11,$H$12*(I18-$J$12)^$L$12))</f>
        <v>tad</v>
      </c>
      <c r="X17" s="155" t="str">
        <f t="shared" ref="X17:X45" si="8">IF(J18="tad","tad",IF(J18&lt;$F$11,$H$11*(J18-$J$11)^$L$11,$H$12*(J18-$J$12)^$L$12))</f>
        <v>tad</v>
      </c>
      <c r="Y17" s="155" t="str">
        <f t="shared" ref="Y17:Y45" si="9">IF(K18="tad","tad",IF(K18&lt;$F$11,$H$11*(K18-$J$11)^$L$11,$H$12*(K18-$J$12)^$L$12))</f>
        <v>tad</v>
      </c>
      <c r="Z17" s="155" t="str">
        <f t="shared" ref="Z17:Z45" si="10">IF(L18="tad","tad",IF(L18&lt;$F$11,$H$11*(L18-$J$11)^$L$11,$H$12*(L18-$J$12)^$L$12))</f>
        <v>tad</v>
      </c>
      <c r="AA17" s="156">
        <f t="shared" ref="AA17:AA45" si="11">IF(M18="tad","tad",IF(M18&lt;$F$11,$H$11*(M18-$J$11)^$L$11,$H$12*(M18-$J$12)^$L$12))</f>
        <v>0</v>
      </c>
      <c r="AC17" s="3"/>
      <c r="AG17" s="7"/>
    </row>
    <row r="18" spans="1:33" x14ac:dyDescent="0.2">
      <c r="A18" s="187">
        <v>1</v>
      </c>
      <c r="B18" s="224" t="s">
        <v>105</v>
      </c>
      <c r="C18" s="225" t="s">
        <v>105</v>
      </c>
      <c r="D18" s="225" t="s">
        <v>105</v>
      </c>
      <c r="E18" s="225" t="s">
        <v>105</v>
      </c>
      <c r="F18" s="225" t="s">
        <v>105</v>
      </c>
      <c r="G18" s="225" t="s">
        <v>105</v>
      </c>
      <c r="H18" s="225" t="s">
        <v>105</v>
      </c>
      <c r="I18" s="225" t="s">
        <v>105</v>
      </c>
      <c r="J18" s="225" t="s">
        <v>105</v>
      </c>
      <c r="K18" s="225" t="s">
        <v>105</v>
      </c>
      <c r="L18" s="225" t="s">
        <v>105</v>
      </c>
      <c r="M18" s="226">
        <v>2.73</v>
      </c>
      <c r="O18" s="133">
        <v>2</v>
      </c>
      <c r="P18" s="157" t="str">
        <f t="shared" si="0"/>
        <v>tad</v>
      </c>
      <c r="Q18" s="158" t="str">
        <f t="shared" si="1"/>
        <v>tad</v>
      </c>
      <c r="R18" s="158" t="str">
        <f t="shared" si="2"/>
        <v>tad</v>
      </c>
      <c r="S18" s="158" t="str">
        <f t="shared" si="3"/>
        <v>tad</v>
      </c>
      <c r="T18" s="158" t="str">
        <f t="shared" si="4"/>
        <v>tad</v>
      </c>
      <c r="U18" s="158" t="str">
        <f t="shared" si="5"/>
        <v>tad</v>
      </c>
      <c r="V18" s="158" t="str">
        <f t="shared" si="6"/>
        <v>tad</v>
      </c>
      <c r="W18" s="158" t="str">
        <f t="shared" si="7"/>
        <v>tad</v>
      </c>
      <c r="X18" s="158" t="str">
        <f t="shared" si="8"/>
        <v>tad</v>
      </c>
      <c r="Y18" s="158" t="str">
        <f t="shared" si="9"/>
        <v>tad</v>
      </c>
      <c r="Z18" s="158" t="str">
        <f t="shared" si="10"/>
        <v>tad</v>
      </c>
      <c r="AA18" s="159">
        <f t="shared" si="11"/>
        <v>0</v>
      </c>
      <c r="AC18" s="3"/>
      <c r="AG18" s="7"/>
    </row>
    <row r="19" spans="1:33" x14ac:dyDescent="0.2">
      <c r="A19" s="187">
        <v>2</v>
      </c>
      <c r="B19" s="227" t="s">
        <v>105</v>
      </c>
      <c r="C19" s="228" t="s">
        <v>105</v>
      </c>
      <c r="D19" s="228" t="s">
        <v>105</v>
      </c>
      <c r="E19" s="228" t="s">
        <v>105</v>
      </c>
      <c r="F19" s="228" t="s">
        <v>105</v>
      </c>
      <c r="G19" s="228" t="s">
        <v>105</v>
      </c>
      <c r="H19" s="228" t="s">
        <v>105</v>
      </c>
      <c r="I19" s="228" t="s">
        <v>105</v>
      </c>
      <c r="J19" s="228" t="s">
        <v>105</v>
      </c>
      <c r="K19" s="228" t="s">
        <v>105</v>
      </c>
      <c r="L19" s="228" t="s">
        <v>105</v>
      </c>
      <c r="M19" s="229">
        <v>3.96</v>
      </c>
      <c r="O19" s="133">
        <v>3</v>
      </c>
      <c r="P19" s="157" t="str">
        <f t="shared" si="0"/>
        <v>tad</v>
      </c>
      <c r="Q19" s="158" t="str">
        <f t="shared" si="1"/>
        <v>tad</v>
      </c>
      <c r="R19" s="158" t="str">
        <f t="shared" si="2"/>
        <v>tad</v>
      </c>
      <c r="S19" s="158" t="str">
        <f t="shared" si="3"/>
        <v>tad</v>
      </c>
      <c r="T19" s="158" t="str">
        <f t="shared" si="4"/>
        <v>tad</v>
      </c>
      <c r="U19" s="158" t="str">
        <f t="shared" si="5"/>
        <v>tad</v>
      </c>
      <c r="V19" s="158" t="str">
        <f t="shared" si="6"/>
        <v>tad</v>
      </c>
      <c r="W19" s="158" t="str">
        <f t="shared" si="7"/>
        <v>tad</v>
      </c>
      <c r="X19" s="158" t="str">
        <f t="shared" si="8"/>
        <v>tad</v>
      </c>
      <c r="Y19" s="158" t="str">
        <f t="shared" si="9"/>
        <v>tad</v>
      </c>
      <c r="Z19" s="158" t="str">
        <f t="shared" si="10"/>
        <v>tad</v>
      </c>
      <c r="AA19" s="159">
        <f t="shared" si="11"/>
        <v>0</v>
      </c>
      <c r="AC19" s="3"/>
      <c r="AG19" s="7"/>
    </row>
    <row r="20" spans="1:33" x14ac:dyDescent="0.2">
      <c r="A20" s="187">
        <v>3</v>
      </c>
      <c r="B20" s="227" t="s">
        <v>105</v>
      </c>
      <c r="C20" s="228" t="s">
        <v>105</v>
      </c>
      <c r="D20" s="228" t="s">
        <v>105</v>
      </c>
      <c r="E20" s="228" t="s">
        <v>105</v>
      </c>
      <c r="F20" s="228" t="s">
        <v>105</v>
      </c>
      <c r="G20" s="228" t="s">
        <v>105</v>
      </c>
      <c r="H20" s="228" t="s">
        <v>105</v>
      </c>
      <c r="I20" s="228" t="s">
        <v>105</v>
      </c>
      <c r="J20" s="228" t="s">
        <v>105</v>
      </c>
      <c r="K20" s="228" t="s">
        <v>105</v>
      </c>
      <c r="L20" s="228" t="s">
        <v>105</v>
      </c>
      <c r="M20" s="229">
        <v>1.54</v>
      </c>
      <c r="O20" s="133">
        <v>4</v>
      </c>
      <c r="P20" s="157" t="str">
        <f t="shared" si="0"/>
        <v>tad</v>
      </c>
      <c r="Q20" s="158" t="str">
        <f t="shared" si="1"/>
        <v>tad</v>
      </c>
      <c r="R20" s="158" t="str">
        <f t="shared" si="2"/>
        <v>tad</v>
      </c>
      <c r="S20" s="158" t="str">
        <f t="shared" si="3"/>
        <v>tad</v>
      </c>
      <c r="T20" s="158" t="str">
        <f t="shared" si="4"/>
        <v>tad</v>
      </c>
      <c r="U20" s="158" t="str">
        <f t="shared" si="5"/>
        <v>tad</v>
      </c>
      <c r="V20" s="158" t="str">
        <f t="shared" si="6"/>
        <v>tad</v>
      </c>
      <c r="W20" s="158" t="str">
        <f t="shared" si="7"/>
        <v>tad</v>
      </c>
      <c r="X20" s="158" t="str">
        <f t="shared" si="8"/>
        <v>tad</v>
      </c>
      <c r="Y20" s="158" t="str">
        <f t="shared" si="9"/>
        <v>tad</v>
      </c>
      <c r="Z20" s="158" t="str">
        <f t="shared" si="10"/>
        <v>tad</v>
      </c>
      <c r="AA20" s="159">
        <f t="shared" si="11"/>
        <v>0</v>
      </c>
      <c r="AC20" s="3"/>
      <c r="AG20" s="7"/>
    </row>
    <row r="21" spans="1:33" x14ac:dyDescent="0.2">
      <c r="A21" s="187">
        <v>4</v>
      </c>
      <c r="B21" s="227" t="s">
        <v>105</v>
      </c>
      <c r="C21" s="228" t="s">
        <v>105</v>
      </c>
      <c r="D21" s="228" t="s">
        <v>105</v>
      </c>
      <c r="E21" s="228" t="s">
        <v>105</v>
      </c>
      <c r="F21" s="228" t="s">
        <v>105</v>
      </c>
      <c r="G21" s="228" t="s">
        <v>105</v>
      </c>
      <c r="H21" s="228" t="s">
        <v>105</v>
      </c>
      <c r="I21" s="228" t="s">
        <v>105</v>
      </c>
      <c r="J21" s="228" t="s">
        <v>105</v>
      </c>
      <c r="K21" s="228" t="s">
        <v>105</v>
      </c>
      <c r="L21" s="228" t="s">
        <v>105</v>
      </c>
      <c r="M21" s="229">
        <v>1.08</v>
      </c>
      <c r="O21" s="133">
        <v>5</v>
      </c>
      <c r="P21" s="157" t="str">
        <f t="shared" si="0"/>
        <v>tad</v>
      </c>
      <c r="Q21" s="158" t="str">
        <f t="shared" si="1"/>
        <v>tad</v>
      </c>
      <c r="R21" s="158" t="str">
        <f t="shared" si="2"/>
        <v>tad</v>
      </c>
      <c r="S21" s="158" t="str">
        <f t="shared" si="3"/>
        <v>tad</v>
      </c>
      <c r="T21" s="158" t="str">
        <f t="shared" si="4"/>
        <v>tad</v>
      </c>
      <c r="U21" s="158" t="str">
        <f t="shared" si="5"/>
        <v>tad</v>
      </c>
      <c r="V21" s="158" t="str">
        <f t="shared" si="6"/>
        <v>tad</v>
      </c>
      <c r="W21" s="158" t="str">
        <f t="shared" si="7"/>
        <v>tad</v>
      </c>
      <c r="X21" s="158" t="str">
        <f t="shared" si="8"/>
        <v>tad</v>
      </c>
      <c r="Y21" s="158" t="str">
        <f t="shared" si="9"/>
        <v>tad</v>
      </c>
      <c r="Z21" s="158" t="str">
        <f t="shared" si="10"/>
        <v>tad</v>
      </c>
      <c r="AA21" s="159">
        <f t="shared" si="11"/>
        <v>0</v>
      </c>
      <c r="AC21" s="3"/>
      <c r="AG21" s="8"/>
    </row>
    <row r="22" spans="1:33" x14ac:dyDescent="0.2">
      <c r="A22" s="187">
        <v>5</v>
      </c>
      <c r="B22" s="227" t="s">
        <v>105</v>
      </c>
      <c r="C22" s="228" t="s">
        <v>105</v>
      </c>
      <c r="D22" s="228" t="s">
        <v>105</v>
      </c>
      <c r="E22" s="228" t="s">
        <v>105</v>
      </c>
      <c r="F22" s="228" t="s">
        <v>105</v>
      </c>
      <c r="G22" s="228" t="s">
        <v>105</v>
      </c>
      <c r="H22" s="228" t="s">
        <v>105</v>
      </c>
      <c r="I22" s="228" t="s">
        <v>105</v>
      </c>
      <c r="J22" s="228" t="s">
        <v>105</v>
      </c>
      <c r="K22" s="228" t="s">
        <v>105</v>
      </c>
      <c r="L22" s="228" t="s">
        <v>105</v>
      </c>
      <c r="M22" s="229">
        <v>0.98</v>
      </c>
      <c r="O22" s="134">
        <v>6</v>
      </c>
      <c r="P22" s="160" t="str">
        <f t="shared" si="0"/>
        <v>tad</v>
      </c>
      <c r="Q22" s="161" t="str">
        <f t="shared" si="1"/>
        <v>tad</v>
      </c>
      <c r="R22" s="161" t="str">
        <f t="shared" si="2"/>
        <v>tad</v>
      </c>
      <c r="S22" s="161" t="str">
        <f t="shared" si="3"/>
        <v>tad</v>
      </c>
      <c r="T22" s="161" t="str">
        <f t="shared" si="4"/>
        <v>tad</v>
      </c>
      <c r="U22" s="161" t="str">
        <f t="shared" si="5"/>
        <v>tad</v>
      </c>
      <c r="V22" s="161" t="str">
        <f t="shared" si="6"/>
        <v>tad</v>
      </c>
      <c r="W22" s="161" t="str">
        <f t="shared" si="7"/>
        <v>tad</v>
      </c>
      <c r="X22" s="161" t="str">
        <f t="shared" si="8"/>
        <v>tad</v>
      </c>
      <c r="Y22" s="161" t="str">
        <f t="shared" si="9"/>
        <v>tad</v>
      </c>
      <c r="Z22" s="161" t="str">
        <f t="shared" si="10"/>
        <v>tad</v>
      </c>
      <c r="AA22" s="162">
        <f t="shared" si="11"/>
        <v>0</v>
      </c>
      <c r="AC22" s="3"/>
      <c r="AG22" s="8"/>
    </row>
    <row r="23" spans="1:33" x14ac:dyDescent="0.2">
      <c r="A23" s="188">
        <v>6</v>
      </c>
      <c r="B23" s="230" t="s">
        <v>105</v>
      </c>
      <c r="C23" s="231" t="s">
        <v>105</v>
      </c>
      <c r="D23" s="231" t="s">
        <v>105</v>
      </c>
      <c r="E23" s="231" t="s">
        <v>105</v>
      </c>
      <c r="F23" s="231" t="s">
        <v>105</v>
      </c>
      <c r="G23" s="231" t="s">
        <v>105</v>
      </c>
      <c r="H23" s="231" t="s">
        <v>105</v>
      </c>
      <c r="I23" s="231" t="s">
        <v>105</v>
      </c>
      <c r="J23" s="231" t="s">
        <v>105</v>
      </c>
      <c r="K23" s="231" t="s">
        <v>105</v>
      </c>
      <c r="L23" s="231" t="s">
        <v>105</v>
      </c>
      <c r="M23" s="232">
        <v>1</v>
      </c>
      <c r="O23" s="133">
        <v>7</v>
      </c>
      <c r="P23" s="157" t="str">
        <f t="shared" si="0"/>
        <v>tad</v>
      </c>
      <c r="Q23" s="158" t="str">
        <f t="shared" si="1"/>
        <v>tad</v>
      </c>
      <c r="R23" s="158" t="str">
        <f t="shared" si="2"/>
        <v>tad</v>
      </c>
      <c r="S23" s="158" t="str">
        <f t="shared" si="3"/>
        <v>tad</v>
      </c>
      <c r="T23" s="158" t="str">
        <f t="shared" si="4"/>
        <v>tad</v>
      </c>
      <c r="U23" s="158" t="str">
        <f t="shared" si="5"/>
        <v>tad</v>
      </c>
      <c r="V23" s="158" t="str">
        <f t="shared" si="6"/>
        <v>tad</v>
      </c>
      <c r="W23" s="158" t="str">
        <f t="shared" si="7"/>
        <v>tad</v>
      </c>
      <c r="X23" s="158" t="str">
        <f t="shared" si="8"/>
        <v>tad</v>
      </c>
      <c r="Y23" s="158">
        <f t="shared" si="9"/>
        <v>0</v>
      </c>
      <c r="Z23" s="158" t="str">
        <f t="shared" si="10"/>
        <v>tad</v>
      </c>
      <c r="AA23" s="159">
        <f t="shared" si="11"/>
        <v>0</v>
      </c>
      <c r="AC23" s="3"/>
      <c r="AG23" s="8"/>
    </row>
    <row r="24" spans="1:33" x14ac:dyDescent="0.2">
      <c r="A24" s="187">
        <v>7</v>
      </c>
      <c r="B24" s="227" t="s">
        <v>105</v>
      </c>
      <c r="C24" s="228" t="s">
        <v>105</v>
      </c>
      <c r="D24" s="228" t="s">
        <v>105</v>
      </c>
      <c r="E24" s="228" t="s">
        <v>105</v>
      </c>
      <c r="F24" s="228" t="s">
        <v>105</v>
      </c>
      <c r="G24" s="228" t="s">
        <v>105</v>
      </c>
      <c r="H24" s="228" t="s">
        <v>105</v>
      </c>
      <c r="I24" s="228" t="s">
        <v>105</v>
      </c>
      <c r="J24" s="228" t="s">
        <v>105</v>
      </c>
      <c r="K24" s="228">
        <v>1.49</v>
      </c>
      <c r="L24" s="228" t="s">
        <v>105</v>
      </c>
      <c r="M24" s="229">
        <v>1</v>
      </c>
      <c r="O24" s="133">
        <v>8</v>
      </c>
      <c r="P24" s="157" t="str">
        <f t="shared" si="0"/>
        <v>tad</v>
      </c>
      <c r="Q24" s="158" t="str">
        <f t="shared" si="1"/>
        <v>tad</v>
      </c>
      <c r="R24" s="158" t="str">
        <f t="shared" si="2"/>
        <v>tad</v>
      </c>
      <c r="S24" s="158" t="str">
        <f t="shared" si="3"/>
        <v>tad</v>
      </c>
      <c r="T24" s="158" t="str">
        <f t="shared" si="4"/>
        <v>tad</v>
      </c>
      <c r="U24" s="158" t="str">
        <f t="shared" si="5"/>
        <v>tad</v>
      </c>
      <c r="V24" s="158" t="str">
        <f t="shared" si="6"/>
        <v>tad</v>
      </c>
      <c r="W24" s="158" t="str">
        <f t="shared" si="7"/>
        <v>tad</v>
      </c>
      <c r="X24" s="158" t="str">
        <f t="shared" si="8"/>
        <v>tad</v>
      </c>
      <c r="Y24" s="158">
        <f t="shared" si="9"/>
        <v>0</v>
      </c>
      <c r="Z24" s="158" t="str">
        <f t="shared" si="10"/>
        <v>tad</v>
      </c>
      <c r="AA24" s="159">
        <f t="shared" si="11"/>
        <v>0</v>
      </c>
      <c r="AC24" s="3"/>
      <c r="AG24" s="8"/>
    </row>
    <row r="25" spans="1:33" x14ac:dyDescent="0.2">
      <c r="A25" s="187">
        <v>8</v>
      </c>
      <c r="B25" s="227" t="s">
        <v>105</v>
      </c>
      <c r="C25" s="228" t="s">
        <v>105</v>
      </c>
      <c r="D25" s="228" t="s">
        <v>105</v>
      </c>
      <c r="E25" s="228" t="s">
        <v>105</v>
      </c>
      <c r="F25" s="228" t="s">
        <v>105</v>
      </c>
      <c r="G25" s="228" t="s">
        <v>105</v>
      </c>
      <c r="H25" s="228" t="s">
        <v>105</v>
      </c>
      <c r="I25" s="228" t="s">
        <v>105</v>
      </c>
      <c r="J25" s="228" t="s">
        <v>105</v>
      </c>
      <c r="K25" s="228">
        <v>1.75</v>
      </c>
      <c r="L25" s="228" t="s">
        <v>105</v>
      </c>
      <c r="M25" s="229">
        <v>1</v>
      </c>
      <c r="O25" s="133">
        <v>9</v>
      </c>
      <c r="P25" s="157" t="str">
        <f t="shared" si="0"/>
        <v>tad</v>
      </c>
      <c r="Q25" s="158" t="str">
        <f t="shared" si="1"/>
        <v>tad</v>
      </c>
      <c r="R25" s="158" t="str">
        <f t="shared" si="2"/>
        <v>tad</v>
      </c>
      <c r="S25" s="158" t="str">
        <f t="shared" si="3"/>
        <v>tad</v>
      </c>
      <c r="T25" s="158" t="str">
        <f t="shared" si="4"/>
        <v>tad</v>
      </c>
      <c r="U25" s="158" t="str">
        <f t="shared" si="5"/>
        <v>tad</v>
      </c>
      <c r="V25" s="158" t="str">
        <f t="shared" si="6"/>
        <v>tad</v>
      </c>
      <c r="W25" s="158" t="str">
        <f t="shared" si="7"/>
        <v>tad</v>
      </c>
      <c r="X25" s="158" t="str">
        <f t="shared" si="8"/>
        <v>tad</v>
      </c>
      <c r="Y25" s="158">
        <f t="shared" si="9"/>
        <v>0</v>
      </c>
      <c r="Z25" s="158" t="str">
        <f t="shared" si="10"/>
        <v>tad</v>
      </c>
      <c r="AA25" s="159">
        <f t="shared" si="11"/>
        <v>0</v>
      </c>
      <c r="AC25" s="3"/>
      <c r="AG25" s="8"/>
    </row>
    <row r="26" spans="1:33" x14ac:dyDescent="0.2">
      <c r="A26" s="187">
        <v>9</v>
      </c>
      <c r="B26" s="227" t="s">
        <v>105</v>
      </c>
      <c r="C26" s="228" t="s">
        <v>105</v>
      </c>
      <c r="D26" s="228" t="s">
        <v>105</v>
      </c>
      <c r="E26" s="228" t="s">
        <v>105</v>
      </c>
      <c r="F26" s="228" t="s">
        <v>105</v>
      </c>
      <c r="G26" s="228" t="s">
        <v>105</v>
      </c>
      <c r="H26" s="228" t="s">
        <v>105</v>
      </c>
      <c r="I26" s="228" t="s">
        <v>105</v>
      </c>
      <c r="J26" s="228" t="s">
        <v>105</v>
      </c>
      <c r="K26" s="228">
        <v>1.25</v>
      </c>
      <c r="L26" s="228" t="s">
        <v>105</v>
      </c>
      <c r="M26" s="229">
        <v>1</v>
      </c>
      <c r="O26" s="133">
        <v>10</v>
      </c>
      <c r="P26" s="164" t="str">
        <f t="shared" si="0"/>
        <v>tad</v>
      </c>
      <c r="Q26" s="165" t="str">
        <f t="shared" si="1"/>
        <v>tad</v>
      </c>
      <c r="R26" s="165" t="str">
        <f t="shared" si="2"/>
        <v>tad</v>
      </c>
      <c r="S26" s="165" t="str">
        <f t="shared" si="3"/>
        <v>tad</v>
      </c>
      <c r="T26" s="165" t="str">
        <f t="shared" si="4"/>
        <v>tad</v>
      </c>
      <c r="U26" s="165" t="str">
        <f t="shared" si="5"/>
        <v>tad</v>
      </c>
      <c r="V26" s="165" t="str">
        <f t="shared" si="6"/>
        <v>tad</v>
      </c>
      <c r="W26" s="165" t="str">
        <f t="shared" si="7"/>
        <v>tad</v>
      </c>
      <c r="X26" s="165" t="str">
        <f t="shared" si="8"/>
        <v>tad</v>
      </c>
      <c r="Y26" s="165">
        <f t="shared" si="9"/>
        <v>0</v>
      </c>
      <c r="Z26" s="165" t="str">
        <f t="shared" si="10"/>
        <v>tad</v>
      </c>
      <c r="AA26" s="166">
        <f t="shared" si="11"/>
        <v>0</v>
      </c>
      <c r="AC26" s="3"/>
      <c r="AG26" s="8"/>
    </row>
    <row r="27" spans="1:33" x14ac:dyDescent="0.2">
      <c r="A27" s="187">
        <v>10</v>
      </c>
      <c r="B27" s="233" t="s">
        <v>105</v>
      </c>
      <c r="C27" s="234" t="s">
        <v>105</v>
      </c>
      <c r="D27" s="234" t="s">
        <v>105</v>
      </c>
      <c r="E27" s="234" t="s">
        <v>105</v>
      </c>
      <c r="F27" s="234" t="s">
        <v>105</v>
      </c>
      <c r="G27" s="234" t="s">
        <v>105</v>
      </c>
      <c r="H27" s="234" t="s">
        <v>105</v>
      </c>
      <c r="I27" s="234" t="s">
        <v>105</v>
      </c>
      <c r="J27" s="234" t="s">
        <v>105</v>
      </c>
      <c r="K27" s="234">
        <v>0.66</v>
      </c>
      <c r="L27" s="234" t="s">
        <v>105</v>
      </c>
      <c r="M27" s="235">
        <v>1</v>
      </c>
      <c r="O27" s="134">
        <v>11</v>
      </c>
      <c r="P27" s="160" t="str">
        <f t="shared" si="0"/>
        <v>tad</v>
      </c>
      <c r="Q27" s="161" t="str">
        <f t="shared" si="1"/>
        <v>tad</v>
      </c>
      <c r="R27" s="161" t="str">
        <f t="shared" si="2"/>
        <v>tad</v>
      </c>
      <c r="S27" s="161" t="str">
        <f t="shared" si="3"/>
        <v>tad</v>
      </c>
      <c r="T27" s="161" t="str">
        <f t="shared" si="4"/>
        <v>tad</v>
      </c>
      <c r="U27" s="161" t="str">
        <f t="shared" si="5"/>
        <v>tad</v>
      </c>
      <c r="V27" s="161" t="str">
        <f t="shared" si="6"/>
        <v>tad</v>
      </c>
      <c r="W27" s="161" t="str">
        <f t="shared" si="7"/>
        <v>tad</v>
      </c>
      <c r="X27" s="161" t="str">
        <f t="shared" si="8"/>
        <v>tad</v>
      </c>
      <c r="Y27" s="161">
        <f t="shared" si="9"/>
        <v>0</v>
      </c>
      <c r="Z27" s="161" t="str">
        <f t="shared" si="10"/>
        <v>tad</v>
      </c>
      <c r="AA27" s="162">
        <f t="shared" si="11"/>
        <v>0</v>
      </c>
      <c r="AC27" s="3"/>
      <c r="AG27" s="8"/>
    </row>
    <row r="28" spans="1:33" x14ac:dyDescent="0.2">
      <c r="A28" s="188">
        <v>11</v>
      </c>
      <c r="B28" s="230" t="s">
        <v>105</v>
      </c>
      <c r="C28" s="231" t="s">
        <v>105</v>
      </c>
      <c r="D28" s="231" t="s">
        <v>105</v>
      </c>
      <c r="E28" s="231" t="s">
        <v>105</v>
      </c>
      <c r="F28" s="231" t="s">
        <v>105</v>
      </c>
      <c r="G28" s="231" t="s">
        <v>105</v>
      </c>
      <c r="H28" s="231" t="s">
        <v>105</v>
      </c>
      <c r="I28" s="231" t="s">
        <v>105</v>
      </c>
      <c r="J28" s="231" t="s">
        <v>105</v>
      </c>
      <c r="K28" s="231">
        <v>0.76</v>
      </c>
      <c r="L28" s="231" t="s">
        <v>105</v>
      </c>
      <c r="M28" s="232">
        <v>1</v>
      </c>
      <c r="O28" s="133">
        <v>12</v>
      </c>
      <c r="P28" s="157" t="str">
        <f t="shared" si="0"/>
        <v>tad</v>
      </c>
      <c r="Q28" s="158" t="str">
        <f t="shared" si="1"/>
        <v>tad</v>
      </c>
      <c r="R28" s="158" t="str">
        <f t="shared" si="2"/>
        <v>tad</v>
      </c>
      <c r="S28" s="158" t="str">
        <f t="shared" si="3"/>
        <v>tad</v>
      </c>
      <c r="T28" s="158" t="str">
        <f t="shared" si="4"/>
        <v>tad</v>
      </c>
      <c r="U28" s="158" t="str">
        <f t="shared" si="5"/>
        <v>tad</v>
      </c>
      <c r="V28" s="158" t="str">
        <f t="shared" si="6"/>
        <v>tad</v>
      </c>
      <c r="W28" s="158" t="str">
        <f t="shared" si="7"/>
        <v>tad</v>
      </c>
      <c r="X28" s="158" t="str">
        <f t="shared" si="8"/>
        <v>tad</v>
      </c>
      <c r="Y28" s="158">
        <f t="shared" si="9"/>
        <v>0</v>
      </c>
      <c r="Z28" s="158" t="str">
        <f t="shared" si="10"/>
        <v>tad</v>
      </c>
      <c r="AA28" s="159">
        <f t="shared" si="11"/>
        <v>0</v>
      </c>
      <c r="AC28" s="3"/>
      <c r="AG28" s="8"/>
    </row>
    <row r="29" spans="1:33" x14ac:dyDescent="0.2">
      <c r="A29" s="187">
        <v>12</v>
      </c>
      <c r="B29" s="227" t="s">
        <v>105</v>
      </c>
      <c r="C29" s="228" t="s">
        <v>105</v>
      </c>
      <c r="D29" s="228" t="s">
        <v>105</v>
      </c>
      <c r="E29" s="228" t="s">
        <v>105</v>
      </c>
      <c r="F29" s="228" t="s">
        <v>105</v>
      </c>
      <c r="G29" s="228" t="s">
        <v>105</v>
      </c>
      <c r="H29" s="228" t="s">
        <v>105</v>
      </c>
      <c r="I29" s="228" t="s">
        <v>105</v>
      </c>
      <c r="J29" s="228" t="s">
        <v>105</v>
      </c>
      <c r="K29" s="228">
        <v>0.94</v>
      </c>
      <c r="L29" s="228" t="s">
        <v>105</v>
      </c>
      <c r="M29" s="229">
        <v>1</v>
      </c>
      <c r="O29" s="133">
        <v>13</v>
      </c>
      <c r="P29" s="157" t="str">
        <f t="shared" si="0"/>
        <v>tad</v>
      </c>
      <c r="Q29" s="158" t="str">
        <f t="shared" si="1"/>
        <v>tad</v>
      </c>
      <c r="R29" s="158" t="str">
        <f t="shared" si="2"/>
        <v>tad</v>
      </c>
      <c r="S29" s="158" t="str">
        <f t="shared" si="3"/>
        <v>tad</v>
      </c>
      <c r="T29" s="158" t="str">
        <f t="shared" si="4"/>
        <v>tad</v>
      </c>
      <c r="U29" s="158" t="str">
        <f t="shared" si="5"/>
        <v>tad</v>
      </c>
      <c r="V29" s="158" t="str">
        <f t="shared" si="6"/>
        <v>tad</v>
      </c>
      <c r="W29" s="158" t="str">
        <f t="shared" si="7"/>
        <v>tad</v>
      </c>
      <c r="X29" s="158" t="str">
        <f t="shared" si="8"/>
        <v>tad</v>
      </c>
      <c r="Y29" s="158">
        <f t="shared" si="9"/>
        <v>0</v>
      </c>
      <c r="Z29" s="158" t="str">
        <f t="shared" si="10"/>
        <v>tad</v>
      </c>
      <c r="AA29" s="159">
        <f t="shared" si="11"/>
        <v>0</v>
      </c>
      <c r="AC29" s="3"/>
      <c r="AG29" s="8"/>
    </row>
    <row r="30" spans="1:33" x14ac:dyDescent="0.2">
      <c r="A30" s="187">
        <v>13</v>
      </c>
      <c r="B30" s="227" t="s">
        <v>105</v>
      </c>
      <c r="C30" s="228" t="s">
        <v>105</v>
      </c>
      <c r="D30" s="228" t="s">
        <v>105</v>
      </c>
      <c r="E30" s="228" t="s">
        <v>105</v>
      </c>
      <c r="F30" s="228" t="s">
        <v>105</v>
      </c>
      <c r="G30" s="228" t="s">
        <v>105</v>
      </c>
      <c r="H30" s="228" t="s">
        <v>105</v>
      </c>
      <c r="I30" s="228" t="s">
        <v>105</v>
      </c>
      <c r="J30" s="228" t="s">
        <v>105</v>
      </c>
      <c r="K30" s="228">
        <v>0.96</v>
      </c>
      <c r="L30" s="228" t="s">
        <v>105</v>
      </c>
      <c r="M30" s="229">
        <v>1</v>
      </c>
      <c r="O30" s="133">
        <v>14</v>
      </c>
      <c r="P30" s="157" t="str">
        <f t="shared" si="0"/>
        <v>tad</v>
      </c>
      <c r="Q30" s="158" t="str">
        <f t="shared" si="1"/>
        <v>tad</v>
      </c>
      <c r="R30" s="158" t="str">
        <f t="shared" si="2"/>
        <v>tad</v>
      </c>
      <c r="S30" s="158" t="str">
        <f t="shared" si="3"/>
        <v>tad</v>
      </c>
      <c r="T30" s="158" t="str">
        <f t="shared" si="4"/>
        <v>tad</v>
      </c>
      <c r="U30" s="158" t="str">
        <f t="shared" si="5"/>
        <v>tad</v>
      </c>
      <c r="V30" s="158" t="str">
        <f t="shared" si="6"/>
        <v>tad</v>
      </c>
      <c r="W30" s="158" t="str">
        <f t="shared" si="7"/>
        <v>tad</v>
      </c>
      <c r="X30" s="158" t="str">
        <f t="shared" si="8"/>
        <v>tad</v>
      </c>
      <c r="Y30" s="158">
        <f t="shared" si="9"/>
        <v>0</v>
      </c>
      <c r="Z30" s="158" t="str">
        <f t="shared" si="10"/>
        <v>tad</v>
      </c>
      <c r="AA30" s="159">
        <f t="shared" si="11"/>
        <v>0</v>
      </c>
      <c r="AC30" s="3"/>
      <c r="AG30" s="8"/>
    </row>
    <row r="31" spans="1:33" x14ac:dyDescent="0.2">
      <c r="A31" s="187">
        <v>14</v>
      </c>
      <c r="B31" s="227" t="s">
        <v>105</v>
      </c>
      <c r="C31" s="228" t="s">
        <v>105</v>
      </c>
      <c r="D31" s="228" t="s">
        <v>105</v>
      </c>
      <c r="E31" s="228" t="s">
        <v>105</v>
      </c>
      <c r="F31" s="228" t="s">
        <v>105</v>
      </c>
      <c r="G31" s="228" t="s">
        <v>105</v>
      </c>
      <c r="H31" s="228" t="s">
        <v>105</v>
      </c>
      <c r="I31" s="228" t="s">
        <v>105</v>
      </c>
      <c r="J31" s="228" t="s">
        <v>105</v>
      </c>
      <c r="K31" s="228">
        <v>0.98</v>
      </c>
      <c r="L31" s="228" t="s">
        <v>105</v>
      </c>
      <c r="M31" s="229">
        <v>1.55</v>
      </c>
      <c r="O31" s="133">
        <v>15</v>
      </c>
      <c r="P31" s="164" t="str">
        <f t="shared" si="0"/>
        <v>tad</v>
      </c>
      <c r="Q31" s="165" t="str">
        <f t="shared" si="1"/>
        <v>tad</v>
      </c>
      <c r="R31" s="165" t="str">
        <f t="shared" si="2"/>
        <v>tad</v>
      </c>
      <c r="S31" s="165" t="str">
        <f t="shared" si="3"/>
        <v>tad</v>
      </c>
      <c r="T31" s="165" t="str">
        <f t="shared" si="4"/>
        <v>tad</v>
      </c>
      <c r="U31" s="165" t="str">
        <f t="shared" si="5"/>
        <v>tad</v>
      </c>
      <c r="V31" s="165" t="str">
        <f t="shared" si="6"/>
        <v>tad</v>
      </c>
      <c r="W31" s="165" t="str">
        <f t="shared" si="7"/>
        <v>tad</v>
      </c>
      <c r="X31" s="165" t="str">
        <f t="shared" si="8"/>
        <v>tad</v>
      </c>
      <c r="Y31" s="165">
        <f t="shared" si="9"/>
        <v>0</v>
      </c>
      <c r="Z31" s="165" t="str">
        <f t="shared" si="10"/>
        <v>tad</v>
      </c>
      <c r="AA31" s="166">
        <f t="shared" si="11"/>
        <v>0</v>
      </c>
      <c r="AC31" s="3"/>
      <c r="AG31" s="8"/>
    </row>
    <row r="32" spans="1:33" x14ac:dyDescent="0.2">
      <c r="A32" s="187">
        <v>15</v>
      </c>
      <c r="B32" s="233" t="s">
        <v>105</v>
      </c>
      <c r="C32" s="234" t="s">
        <v>105</v>
      </c>
      <c r="D32" s="234" t="s">
        <v>105</v>
      </c>
      <c r="E32" s="234" t="s">
        <v>105</v>
      </c>
      <c r="F32" s="234" t="s">
        <v>105</v>
      </c>
      <c r="G32" s="234" t="s">
        <v>105</v>
      </c>
      <c r="H32" s="234" t="s">
        <v>105</v>
      </c>
      <c r="I32" s="234" t="s">
        <v>105</v>
      </c>
      <c r="J32" s="234" t="s">
        <v>105</v>
      </c>
      <c r="K32" s="234">
        <v>1</v>
      </c>
      <c r="L32" s="234" t="s">
        <v>105</v>
      </c>
      <c r="M32" s="235">
        <v>2.06</v>
      </c>
      <c r="O32" s="134">
        <v>16</v>
      </c>
      <c r="P32" s="160" t="str">
        <f t="shared" si="0"/>
        <v>tad</v>
      </c>
      <c r="Q32" s="161" t="str">
        <f t="shared" si="1"/>
        <v>tad</v>
      </c>
      <c r="R32" s="161" t="str">
        <f t="shared" si="2"/>
        <v>tad</v>
      </c>
      <c r="S32" s="161" t="str">
        <f t="shared" si="3"/>
        <v>tad</v>
      </c>
      <c r="T32" s="161" t="str">
        <f t="shared" si="4"/>
        <v>tad</v>
      </c>
      <c r="U32" s="161" t="str">
        <f t="shared" si="5"/>
        <v>tad</v>
      </c>
      <c r="V32" s="161" t="str">
        <f t="shared" si="6"/>
        <v>tad</v>
      </c>
      <c r="W32" s="161" t="str">
        <f t="shared" si="7"/>
        <v>tad</v>
      </c>
      <c r="X32" s="161" t="str">
        <f t="shared" si="8"/>
        <v>tad</v>
      </c>
      <c r="Y32" s="161">
        <f t="shared" si="9"/>
        <v>0</v>
      </c>
      <c r="Z32" s="161" t="str">
        <f t="shared" si="10"/>
        <v>tad</v>
      </c>
      <c r="AA32" s="162">
        <f t="shared" si="11"/>
        <v>0</v>
      </c>
      <c r="AC32" s="3"/>
      <c r="AG32" s="8"/>
    </row>
    <row r="33" spans="1:42" x14ac:dyDescent="0.2">
      <c r="A33" s="188">
        <v>16</v>
      </c>
      <c r="B33" s="230" t="s">
        <v>105</v>
      </c>
      <c r="C33" s="231" t="s">
        <v>105</v>
      </c>
      <c r="D33" s="231" t="s">
        <v>105</v>
      </c>
      <c r="E33" s="231" t="s">
        <v>105</v>
      </c>
      <c r="F33" s="231" t="s">
        <v>105</v>
      </c>
      <c r="G33" s="231" t="s">
        <v>105</v>
      </c>
      <c r="H33" s="231" t="s">
        <v>105</v>
      </c>
      <c r="I33" s="231" t="s">
        <v>105</v>
      </c>
      <c r="J33" s="231" t="s">
        <v>105</v>
      </c>
      <c r="K33" s="231">
        <v>1.0900000000000001</v>
      </c>
      <c r="L33" s="231" t="s">
        <v>105</v>
      </c>
      <c r="M33" s="232">
        <v>2.98</v>
      </c>
      <c r="O33" s="133">
        <v>17</v>
      </c>
      <c r="P33" s="157" t="str">
        <f t="shared" si="0"/>
        <v>tad</v>
      </c>
      <c r="Q33" s="158" t="str">
        <f t="shared" si="1"/>
        <v>tad</v>
      </c>
      <c r="R33" s="158" t="str">
        <f t="shared" si="2"/>
        <v>tad</v>
      </c>
      <c r="S33" s="158" t="str">
        <f t="shared" si="3"/>
        <v>tad</v>
      </c>
      <c r="T33" s="158" t="str">
        <f t="shared" si="4"/>
        <v>tad</v>
      </c>
      <c r="U33" s="158" t="str">
        <f t="shared" si="5"/>
        <v>tad</v>
      </c>
      <c r="V33" s="158" t="str">
        <f t="shared" si="6"/>
        <v>tad</v>
      </c>
      <c r="W33" s="158" t="str">
        <f t="shared" si="7"/>
        <v>tad</v>
      </c>
      <c r="X33" s="158" t="str">
        <f t="shared" si="8"/>
        <v>tad</v>
      </c>
      <c r="Y33" s="158">
        <f t="shared" si="9"/>
        <v>0</v>
      </c>
      <c r="Z33" s="158" t="str">
        <f t="shared" si="10"/>
        <v>tad</v>
      </c>
      <c r="AA33" s="159">
        <f t="shared" si="11"/>
        <v>0</v>
      </c>
      <c r="AC33" s="3"/>
      <c r="AG33" s="8"/>
    </row>
    <row r="34" spans="1:42" x14ac:dyDescent="0.2">
      <c r="A34" s="187">
        <v>17</v>
      </c>
      <c r="B34" s="227" t="s">
        <v>105</v>
      </c>
      <c r="C34" s="228" t="s">
        <v>105</v>
      </c>
      <c r="D34" s="228" t="s">
        <v>105</v>
      </c>
      <c r="E34" s="228" t="s">
        <v>105</v>
      </c>
      <c r="F34" s="228" t="s">
        <v>105</v>
      </c>
      <c r="G34" s="228" t="s">
        <v>105</v>
      </c>
      <c r="H34" s="228" t="s">
        <v>105</v>
      </c>
      <c r="I34" s="228" t="s">
        <v>105</v>
      </c>
      <c r="J34" s="228" t="s">
        <v>105</v>
      </c>
      <c r="K34" s="228">
        <v>1.02</v>
      </c>
      <c r="L34" s="228" t="s">
        <v>105</v>
      </c>
      <c r="M34" s="229">
        <v>1.76</v>
      </c>
      <c r="O34" s="133">
        <v>18</v>
      </c>
      <c r="P34" s="157" t="str">
        <f t="shared" si="0"/>
        <v>tad</v>
      </c>
      <c r="Q34" s="158" t="str">
        <f t="shared" si="1"/>
        <v>tad</v>
      </c>
      <c r="R34" s="158" t="str">
        <f t="shared" si="2"/>
        <v>tad</v>
      </c>
      <c r="S34" s="158" t="str">
        <f t="shared" si="3"/>
        <v>tad</v>
      </c>
      <c r="T34" s="158" t="str">
        <f t="shared" si="4"/>
        <v>tad</v>
      </c>
      <c r="U34" s="158" t="str">
        <f t="shared" si="5"/>
        <v>tad</v>
      </c>
      <c r="V34" s="158" t="str">
        <f t="shared" si="6"/>
        <v>tad</v>
      </c>
      <c r="W34" s="158" t="str">
        <f t="shared" si="7"/>
        <v>tad</v>
      </c>
      <c r="X34" s="158" t="str">
        <f t="shared" si="8"/>
        <v>tad</v>
      </c>
      <c r="Y34" s="158">
        <f t="shared" si="9"/>
        <v>0</v>
      </c>
      <c r="Z34" s="158" t="str">
        <f t="shared" si="10"/>
        <v>tad</v>
      </c>
      <c r="AA34" s="159">
        <f t="shared" si="11"/>
        <v>0</v>
      </c>
      <c r="AC34" s="3"/>
      <c r="AG34" s="8"/>
    </row>
    <row r="35" spans="1:42" x14ac:dyDescent="0.2">
      <c r="A35" s="187">
        <v>18</v>
      </c>
      <c r="B35" s="227" t="s">
        <v>105</v>
      </c>
      <c r="C35" s="228" t="s">
        <v>105</v>
      </c>
      <c r="D35" s="228" t="s">
        <v>105</v>
      </c>
      <c r="E35" s="228" t="s">
        <v>105</v>
      </c>
      <c r="F35" s="228" t="s">
        <v>105</v>
      </c>
      <c r="G35" s="228" t="s">
        <v>105</v>
      </c>
      <c r="H35" s="228" t="s">
        <v>105</v>
      </c>
      <c r="I35" s="228" t="s">
        <v>105</v>
      </c>
      <c r="J35" s="228" t="s">
        <v>105</v>
      </c>
      <c r="K35" s="228">
        <v>1.02</v>
      </c>
      <c r="L35" s="228" t="s">
        <v>105</v>
      </c>
      <c r="M35" s="229">
        <v>0.8</v>
      </c>
      <c r="O35" s="133">
        <v>19</v>
      </c>
      <c r="P35" s="157" t="str">
        <f t="shared" si="0"/>
        <v>tad</v>
      </c>
      <c r="Q35" s="158" t="str">
        <f t="shared" si="1"/>
        <v>tad</v>
      </c>
      <c r="R35" s="158" t="str">
        <f t="shared" si="2"/>
        <v>tad</v>
      </c>
      <c r="S35" s="158" t="str">
        <f t="shared" si="3"/>
        <v>tad</v>
      </c>
      <c r="T35" s="158" t="str">
        <f t="shared" si="4"/>
        <v>tad</v>
      </c>
      <c r="U35" s="158" t="str">
        <f t="shared" si="5"/>
        <v>tad</v>
      </c>
      <c r="V35" s="158" t="str">
        <f t="shared" si="6"/>
        <v>tad</v>
      </c>
      <c r="W35" s="158" t="str">
        <f t="shared" si="7"/>
        <v>tad</v>
      </c>
      <c r="X35" s="158" t="str">
        <f t="shared" si="8"/>
        <v>tad</v>
      </c>
      <c r="Y35" s="158">
        <f t="shared" si="9"/>
        <v>0</v>
      </c>
      <c r="Z35" s="158" t="str">
        <f t="shared" si="10"/>
        <v>tad</v>
      </c>
      <c r="AA35" s="159">
        <f t="shared" si="11"/>
        <v>0</v>
      </c>
      <c r="AC35" s="3"/>
      <c r="AG35" s="8"/>
    </row>
    <row r="36" spans="1:42" x14ac:dyDescent="0.2">
      <c r="A36" s="187">
        <v>19</v>
      </c>
      <c r="B36" s="227" t="s">
        <v>105</v>
      </c>
      <c r="C36" s="228" t="s">
        <v>105</v>
      </c>
      <c r="D36" s="228" t="s">
        <v>105</v>
      </c>
      <c r="E36" s="228" t="s">
        <v>105</v>
      </c>
      <c r="F36" s="228" t="s">
        <v>105</v>
      </c>
      <c r="G36" s="228" t="s">
        <v>105</v>
      </c>
      <c r="H36" s="228" t="s">
        <v>105</v>
      </c>
      <c r="I36" s="228" t="s">
        <v>105</v>
      </c>
      <c r="J36" s="228" t="s">
        <v>105</v>
      </c>
      <c r="K36" s="228">
        <v>1.04</v>
      </c>
      <c r="L36" s="228" t="s">
        <v>105</v>
      </c>
      <c r="M36" s="229">
        <v>0.89</v>
      </c>
      <c r="O36" s="133">
        <v>20</v>
      </c>
      <c r="P36" s="164" t="str">
        <f t="shared" si="0"/>
        <v>tad</v>
      </c>
      <c r="Q36" s="165" t="str">
        <f t="shared" si="1"/>
        <v>tad</v>
      </c>
      <c r="R36" s="165" t="str">
        <f t="shared" si="2"/>
        <v>tad</v>
      </c>
      <c r="S36" s="165" t="str">
        <f t="shared" si="3"/>
        <v>tad</v>
      </c>
      <c r="T36" s="165" t="str">
        <f t="shared" si="4"/>
        <v>tad</v>
      </c>
      <c r="U36" s="165" t="str">
        <f t="shared" si="5"/>
        <v>tad</v>
      </c>
      <c r="V36" s="165" t="str">
        <f t="shared" si="6"/>
        <v>tad</v>
      </c>
      <c r="W36" s="165" t="str">
        <f t="shared" si="7"/>
        <v>tad</v>
      </c>
      <c r="X36" s="165" t="str">
        <f t="shared" si="8"/>
        <v>tad</v>
      </c>
      <c r="Y36" s="165">
        <f t="shared" si="9"/>
        <v>0</v>
      </c>
      <c r="Z36" s="165" t="str">
        <f t="shared" si="10"/>
        <v>tad</v>
      </c>
      <c r="AA36" s="166">
        <f t="shared" si="11"/>
        <v>0</v>
      </c>
      <c r="AC36" s="3"/>
      <c r="AG36" s="8"/>
    </row>
    <row r="37" spans="1:42" x14ac:dyDescent="0.2">
      <c r="A37" s="187">
        <v>20</v>
      </c>
      <c r="B37" s="233" t="s">
        <v>105</v>
      </c>
      <c r="C37" s="234" t="s">
        <v>105</v>
      </c>
      <c r="D37" s="234" t="s">
        <v>105</v>
      </c>
      <c r="E37" s="234" t="s">
        <v>105</v>
      </c>
      <c r="F37" s="234" t="s">
        <v>105</v>
      </c>
      <c r="G37" s="234" t="s">
        <v>105</v>
      </c>
      <c r="H37" s="234" t="s">
        <v>105</v>
      </c>
      <c r="I37" s="234" t="s">
        <v>105</v>
      </c>
      <c r="J37" s="234" t="s">
        <v>105</v>
      </c>
      <c r="K37" s="234">
        <v>2.3199999999999998</v>
      </c>
      <c r="L37" s="234" t="s">
        <v>105</v>
      </c>
      <c r="M37" s="235">
        <v>1</v>
      </c>
      <c r="O37" s="134">
        <v>21</v>
      </c>
      <c r="P37" s="160" t="str">
        <f t="shared" si="0"/>
        <v>tad</v>
      </c>
      <c r="Q37" s="161" t="str">
        <f t="shared" si="1"/>
        <v>tad</v>
      </c>
      <c r="R37" s="161" t="str">
        <f t="shared" si="2"/>
        <v>tad</v>
      </c>
      <c r="S37" s="161" t="str">
        <f t="shared" si="3"/>
        <v>tad</v>
      </c>
      <c r="T37" s="161" t="str">
        <f t="shared" si="4"/>
        <v>tad</v>
      </c>
      <c r="U37" s="161" t="str">
        <f t="shared" si="5"/>
        <v>tad</v>
      </c>
      <c r="V37" s="161" t="str">
        <f t="shared" si="6"/>
        <v>tad</v>
      </c>
      <c r="W37" s="161" t="str">
        <f t="shared" si="7"/>
        <v>tad</v>
      </c>
      <c r="X37" s="161" t="str">
        <f t="shared" si="8"/>
        <v>tad</v>
      </c>
      <c r="Y37" s="161">
        <f t="shared" si="9"/>
        <v>0</v>
      </c>
      <c r="Z37" s="161" t="str">
        <f t="shared" si="10"/>
        <v>tad</v>
      </c>
      <c r="AA37" s="162">
        <f t="shared" si="11"/>
        <v>0</v>
      </c>
      <c r="AC37" s="3"/>
      <c r="AG37" s="8"/>
    </row>
    <row r="38" spans="1:42" x14ac:dyDescent="0.2">
      <c r="A38" s="188">
        <v>21</v>
      </c>
      <c r="B38" s="230" t="s">
        <v>105</v>
      </c>
      <c r="C38" s="231" t="s">
        <v>105</v>
      </c>
      <c r="D38" s="231" t="s">
        <v>105</v>
      </c>
      <c r="E38" s="231" t="s">
        <v>105</v>
      </c>
      <c r="F38" s="231" t="s">
        <v>105</v>
      </c>
      <c r="G38" s="231" t="s">
        <v>105</v>
      </c>
      <c r="H38" s="231" t="s">
        <v>105</v>
      </c>
      <c r="I38" s="231" t="s">
        <v>105</v>
      </c>
      <c r="J38" s="231" t="s">
        <v>105</v>
      </c>
      <c r="K38" s="231">
        <v>2.46</v>
      </c>
      <c r="L38" s="231" t="s">
        <v>105</v>
      </c>
      <c r="M38" s="232">
        <v>1</v>
      </c>
      <c r="O38" s="133">
        <v>22</v>
      </c>
      <c r="P38" s="157" t="str">
        <f t="shared" si="0"/>
        <v>tad</v>
      </c>
      <c r="Q38" s="158" t="str">
        <f t="shared" si="1"/>
        <v>tad</v>
      </c>
      <c r="R38" s="158" t="str">
        <f t="shared" si="2"/>
        <v>tad</v>
      </c>
      <c r="S38" s="158" t="str">
        <f t="shared" si="3"/>
        <v>tad</v>
      </c>
      <c r="T38" s="158" t="str">
        <f t="shared" si="4"/>
        <v>tad</v>
      </c>
      <c r="U38" s="158" t="str">
        <f t="shared" si="5"/>
        <v>tad</v>
      </c>
      <c r="V38" s="158" t="str">
        <f t="shared" si="6"/>
        <v>tad</v>
      </c>
      <c r="W38" s="158" t="str">
        <f t="shared" si="7"/>
        <v>tad</v>
      </c>
      <c r="X38" s="158" t="str">
        <f t="shared" si="8"/>
        <v>tad</v>
      </c>
      <c r="Y38" s="158">
        <f t="shared" si="9"/>
        <v>0</v>
      </c>
      <c r="Z38" s="158" t="str">
        <f t="shared" si="10"/>
        <v>tad</v>
      </c>
      <c r="AA38" s="159">
        <f t="shared" si="11"/>
        <v>0</v>
      </c>
      <c r="AC38" s="3"/>
      <c r="AG38" s="8"/>
    </row>
    <row r="39" spans="1:42" x14ac:dyDescent="0.2">
      <c r="A39" s="187">
        <v>22</v>
      </c>
      <c r="B39" s="227" t="s">
        <v>105</v>
      </c>
      <c r="C39" s="228" t="s">
        <v>105</v>
      </c>
      <c r="D39" s="228" t="s">
        <v>105</v>
      </c>
      <c r="E39" s="228" t="s">
        <v>105</v>
      </c>
      <c r="F39" s="228" t="s">
        <v>105</v>
      </c>
      <c r="G39" s="228" t="s">
        <v>105</v>
      </c>
      <c r="H39" s="228" t="s">
        <v>105</v>
      </c>
      <c r="I39" s="228" t="s">
        <v>105</v>
      </c>
      <c r="J39" s="228" t="s">
        <v>105</v>
      </c>
      <c r="K39" s="228">
        <v>1.87</v>
      </c>
      <c r="L39" s="228" t="s">
        <v>105</v>
      </c>
      <c r="M39" s="229">
        <v>1.59</v>
      </c>
      <c r="O39" s="133">
        <v>23</v>
      </c>
      <c r="P39" s="157" t="str">
        <f t="shared" si="0"/>
        <v>tad</v>
      </c>
      <c r="Q39" s="158" t="str">
        <f t="shared" si="1"/>
        <v>tad</v>
      </c>
      <c r="R39" s="158" t="str">
        <f t="shared" si="2"/>
        <v>tad</v>
      </c>
      <c r="S39" s="158" t="str">
        <f t="shared" si="3"/>
        <v>tad</v>
      </c>
      <c r="T39" s="158" t="str">
        <f t="shared" si="4"/>
        <v>tad</v>
      </c>
      <c r="U39" s="158" t="str">
        <f t="shared" si="5"/>
        <v>tad</v>
      </c>
      <c r="V39" s="158" t="str">
        <f t="shared" si="6"/>
        <v>tad</v>
      </c>
      <c r="W39" s="158" t="str">
        <f t="shared" si="7"/>
        <v>tad</v>
      </c>
      <c r="X39" s="158" t="str">
        <f t="shared" si="8"/>
        <v>tad</v>
      </c>
      <c r="Y39" s="158">
        <f t="shared" si="9"/>
        <v>0</v>
      </c>
      <c r="Z39" s="158" t="str">
        <f t="shared" si="10"/>
        <v>tad</v>
      </c>
      <c r="AA39" s="159">
        <f t="shared" si="11"/>
        <v>0</v>
      </c>
      <c r="AC39" s="3"/>
      <c r="AG39" s="8"/>
    </row>
    <row r="40" spans="1:42" x14ac:dyDescent="0.2">
      <c r="A40" s="187">
        <v>23</v>
      </c>
      <c r="B40" s="227" t="s">
        <v>105</v>
      </c>
      <c r="C40" s="228" t="s">
        <v>105</v>
      </c>
      <c r="D40" s="228" t="s">
        <v>105</v>
      </c>
      <c r="E40" s="228" t="s">
        <v>105</v>
      </c>
      <c r="F40" s="228" t="s">
        <v>105</v>
      </c>
      <c r="G40" s="228" t="s">
        <v>105</v>
      </c>
      <c r="H40" s="228" t="s">
        <v>105</v>
      </c>
      <c r="I40" s="228" t="s">
        <v>105</v>
      </c>
      <c r="J40" s="228" t="s">
        <v>105</v>
      </c>
      <c r="K40" s="228">
        <v>0.88</v>
      </c>
      <c r="L40" s="228" t="s">
        <v>105</v>
      </c>
      <c r="M40" s="229">
        <v>2.44</v>
      </c>
      <c r="O40" s="133">
        <v>24</v>
      </c>
      <c r="P40" s="157" t="str">
        <f t="shared" si="0"/>
        <v>tad</v>
      </c>
      <c r="Q40" s="158" t="str">
        <f t="shared" si="1"/>
        <v>tad</v>
      </c>
      <c r="R40" s="158" t="str">
        <f t="shared" si="2"/>
        <v>tad</v>
      </c>
      <c r="S40" s="158" t="str">
        <f t="shared" si="3"/>
        <v>tad</v>
      </c>
      <c r="T40" s="158" t="str">
        <f t="shared" si="4"/>
        <v>tad</v>
      </c>
      <c r="U40" s="158" t="str">
        <f t="shared" si="5"/>
        <v>tad</v>
      </c>
      <c r="V40" s="158" t="str">
        <f t="shared" si="6"/>
        <v>tad</v>
      </c>
      <c r="W40" s="158" t="str">
        <f t="shared" si="7"/>
        <v>tad</v>
      </c>
      <c r="X40" s="158" t="str">
        <f t="shared" si="8"/>
        <v>tad</v>
      </c>
      <c r="Y40" s="158">
        <f t="shared" si="9"/>
        <v>0</v>
      </c>
      <c r="Z40" s="158" t="str">
        <f t="shared" si="10"/>
        <v>tad</v>
      </c>
      <c r="AA40" s="159">
        <f t="shared" si="11"/>
        <v>0</v>
      </c>
      <c r="AC40" s="3"/>
      <c r="AG40" s="8"/>
    </row>
    <row r="41" spans="1:42" x14ac:dyDescent="0.2">
      <c r="A41" s="187">
        <v>24</v>
      </c>
      <c r="B41" s="227" t="s">
        <v>105</v>
      </c>
      <c r="C41" s="228" t="s">
        <v>105</v>
      </c>
      <c r="D41" s="228" t="s">
        <v>105</v>
      </c>
      <c r="E41" s="228" t="s">
        <v>105</v>
      </c>
      <c r="F41" s="228" t="s">
        <v>105</v>
      </c>
      <c r="G41" s="228" t="s">
        <v>105</v>
      </c>
      <c r="H41" s="228" t="s">
        <v>105</v>
      </c>
      <c r="I41" s="228" t="s">
        <v>105</v>
      </c>
      <c r="J41" s="228" t="s">
        <v>105</v>
      </c>
      <c r="K41" s="228">
        <v>0.81</v>
      </c>
      <c r="L41" s="228" t="s">
        <v>105</v>
      </c>
      <c r="M41" s="229">
        <v>1.2</v>
      </c>
      <c r="O41" s="133">
        <v>25</v>
      </c>
      <c r="P41" s="164" t="str">
        <f t="shared" si="0"/>
        <v>tad</v>
      </c>
      <c r="Q41" s="165" t="str">
        <f t="shared" si="1"/>
        <v>tad</v>
      </c>
      <c r="R41" s="165" t="str">
        <f t="shared" si="2"/>
        <v>tad</v>
      </c>
      <c r="S41" s="165" t="str">
        <f t="shared" si="3"/>
        <v>tad</v>
      </c>
      <c r="T41" s="165" t="str">
        <f t="shared" si="4"/>
        <v>tad</v>
      </c>
      <c r="U41" s="165" t="str">
        <f t="shared" si="5"/>
        <v>tad</v>
      </c>
      <c r="V41" s="165" t="str">
        <f t="shared" si="6"/>
        <v>tad</v>
      </c>
      <c r="W41" s="165" t="str">
        <f t="shared" si="7"/>
        <v>tad</v>
      </c>
      <c r="X41" s="165" t="str">
        <f t="shared" si="8"/>
        <v>tad</v>
      </c>
      <c r="Y41" s="165">
        <f t="shared" si="9"/>
        <v>0</v>
      </c>
      <c r="Z41" s="165" t="str">
        <f t="shared" si="10"/>
        <v>tad</v>
      </c>
      <c r="AA41" s="166">
        <f t="shared" si="11"/>
        <v>0</v>
      </c>
      <c r="AC41" s="3"/>
      <c r="AG41" s="8"/>
    </row>
    <row r="42" spans="1:42" x14ac:dyDescent="0.2">
      <c r="A42" s="187">
        <v>25</v>
      </c>
      <c r="B42" s="233" t="s">
        <v>105</v>
      </c>
      <c r="C42" s="234" t="s">
        <v>105</v>
      </c>
      <c r="D42" s="234" t="s">
        <v>105</v>
      </c>
      <c r="E42" s="234" t="s">
        <v>105</v>
      </c>
      <c r="F42" s="234" t="s">
        <v>105</v>
      </c>
      <c r="G42" s="234" t="s">
        <v>105</v>
      </c>
      <c r="H42" s="234" t="s">
        <v>105</v>
      </c>
      <c r="I42" s="234" t="s">
        <v>105</v>
      </c>
      <c r="J42" s="234" t="s">
        <v>105</v>
      </c>
      <c r="K42" s="234">
        <v>2.17</v>
      </c>
      <c r="L42" s="234" t="s">
        <v>105</v>
      </c>
      <c r="M42" s="235">
        <v>1.87</v>
      </c>
      <c r="O42" s="134">
        <v>26</v>
      </c>
      <c r="P42" s="160" t="str">
        <f t="shared" si="0"/>
        <v>tad</v>
      </c>
      <c r="Q42" s="161" t="str">
        <f t="shared" si="1"/>
        <v>tad</v>
      </c>
      <c r="R42" s="161" t="str">
        <f t="shared" si="2"/>
        <v>tad</v>
      </c>
      <c r="S42" s="161" t="str">
        <f t="shared" si="3"/>
        <v>tad</v>
      </c>
      <c r="T42" s="161" t="str">
        <f t="shared" si="4"/>
        <v>tad</v>
      </c>
      <c r="U42" s="161" t="str">
        <f t="shared" si="5"/>
        <v>tad</v>
      </c>
      <c r="V42" s="161" t="str">
        <f t="shared" si="6"/>
        <v>tad</v>
      </c>
      <c r="W42" s="161" t="str">
        <f t="shared" si="7"/>
        <v>tad</v>
      </c>
      <c r="X42" s="161" t="str">
        <f t="shared" si="8"/>
        <v>tad</v>
      </c>
      <c r="Y42" s="161">
        <f t="shared" si="9"/>
        <v>0</v>
      </c>
      <c r="Z42" s="161" t="str">
        <f t="shared" si="10"/>
        <v>tad</v>
      </c>
      <c r="AA42" s="162">
        <f t="shared" si="11"/>
        <v>0</v>
      </c>
      <c r="AC42" s="3"/>
      <c r="AG42" s="8"/>
    </row>
    <row r="43" spans="1:42" x14ac:dyDescent="0.2">
      <c r="A43" s="188">
        <v>26</v>
      </c>
      <c r="B43" s="230" t="s">
        <v>105</v>
      </c>
      <c r="C43" s="231" t="s">
        <v>105</v>
      </c>
      <c r="D43" s="231" t="s">
        <v>105</v>
      </c>
      <c r="E43" s="231" t="s">
        <v>105</v>
      </c>
      <c r="F43" s="231" t="s">
        <v>105</v>
      </c>
      <c r="G43" s="231" t="s">
        <v>105</v>
      </c>
      <c r="H43" s="231" t="s">
        <v>105</v>
      </c>
      <c r="I43" s="231" t="s">
        <v>105</v>
      </c>
      <c r="J43" s="231" t="s">
        <v>105</v>
      </c>
      <c r="K43" s="231">
        <v>2.04</v>
      </c>
      <c r="L43" s="231" t="s">
        <v>105</v>
      </c>
      <c r="M43" s="232">
        <v>1.04</v>
      </c>
      <c r="O43" s="133">
        <v>27</v>
      </c>
      <c r="P43" s="157" t="str">
        <f t="shared" si="0"/>
        <v>tad</v>
      </c>
      <c r="Q43" s="158" t="str">
        <f t="shared" si="1"/>
        <v>tad</v>
      </c>
      <c r="R43" s="158" t="str">
        <f t="shared" si="2"/>
        <v>tad</v>
      </c>
      <c r="S43" s="158" t="str">
        <f t="shared" si="3"/>
        <v>tad</v>
      </c>
      <c r="T43" s="158" t="str">
        <f t="shared" si="4"/>
        <v>tad</v>
      </c>
      <c r="U43" s="158" t="str">
        <f t="shared" si="5"/>
        <v>tad</v>
      </c>
      <c r="V43" s="158" t="str">
        <f t="shared" si="6"/>
        <v>tad</v>
      </c>
      <c r="W43" s="158" t="str">
        <f t="shared" si="7"/>
        <v>tad</v>
      </c>
      <c r="X43" s="158" t="str">
        <f t="shared" si="8"/>
        <v>tad</v>
      </c>
      <c r="Y43" s="158">
        <f t="shared" si="9"/>
        <v>0</v>
      </c>
      <c r="Z43" s="158" t="str">
        <f t="shared" si="10"/>
        <v>tad</v>
      </c>
      <c r="AA43" s="159" t="str">
        <f t="shared" si="11"/>
        <v>tad</v>
      </c>
      <c r="AC43" s="3"/>
      <c r="AG43" s="8"/>
    </row>
    <row r="44" spans="1:42" x14ac:dyDescent="0.2">
      <c r="A44" s="187">
        <v>27</v>
      </c>
      <c r="B44" s="227" t="s">
        <v>105</v>
      </c>
      <c r="C44" s="228" t="s">
        <v>105</v>
      </c>
      <c r="D44" s="228" t="s">
        <v>105</v>
      </c>
      <c r="E44" s="228" t="s">
        <v>105</v>
      </c>
      <c r="F44" s="228" t="s">
        <v>105</v>
      </c>
      <c r="G44" s="228" t="s">
        <v>105</v>
      </c>
      <c r="H44" s="228" t="s">
        <v>105</v>
      </c>
      <c r="I44" s="228" t="s">
        <v>105</v>
      </c>
      <c r="J44" s="228" t="s">
        <v>105</v>
      </c>
      <c r="K44" s="228">
        <v>0.97</v>
      </c>
      <c r="L44" s="228" t="s">
        <v>105</v>
      </c>
      <c r="M44" s="229" t="s">
        <v>105</v>
      </c>
      <c r="O44" s="133">
        <v>28</v>
      </c>
      <c r="P44" s="157" t="str">
        <f t="shared" si="0"/>
        <v>tad</v>
      </c>
      <c r="Q44" s="158" t="str">
        <f t="shared" si="1"/>
        <v>tad</v>
      </c>
      <c r="R44" s="158" t="str">
        <f t="shared" si="2"/>
        <v>tad</v>
      </c>
      <c r="S44" s="158" t="str">
        <f t="shared" si="3"/>
        <v>tad</v>
      </c>
      <c r="T44" s="158" t="str">
        <f t="shared" si="4"/>
        <v>tad</v>
      </c>
      <c r="U44" s="158" t="str">
        <f t="shared" si="5"/>
        <v>tad</v>
      </c>
      <c r="V44" s="158" t="str">
        <f t="shared" si="6"/>
        <v>tad</v>
      </c>
      <c r="W44" s="158" t="str">
        <f t="shared" si="7"/>
        <v>tad</v>
      </c>
      <c r="X44" s="158" t="str">
        <f t="shared" si="8"/>
        <v>tad</v>
      </c>
      <c r="Y44" s="158" t="str">
        <f t="shared" si="9"/>
        <v>tad</v>
      </c>
      <c r="Z44" s="158">
        <f t="shared" si="10"/>
        <v>0</v>
      </c>
      <c r="AA44" s="159" t="str">
        <f t="shared" si="11"/>
        <v>tad</v>
      </c>
      <c r="AC44" s="3"/>
      <c r="AG44" s="8"/>
    </row>
    <row r="45" spans="1:42" x14ac:dyDescent="0.2">
      <c r="A45" s="187">
        <v>28</v>
      </c>
      <c r="B45" s="227" t="s">
        <v>105</v>
      </c>
      <c r="C45" s="228" t="s">
        <v>105</v>
      </c>
      <c r="D45" s="228" t="s">
        <v>105</v>
      </c>
      <c r="E45" s="228" t="s">
        <v>105</v>
      </c>
      <c r="F45" s="228" t="s">
        <v>105</v>
      </c>
      <c r="G45" s="228" t="s">
        <v>105</v>
      </c>
      <c r="H45" s="228" t="s">
        <v>105</v>
      </c>
      <c r="I45" s="228" t="s">
        <v>105</v>
      </c>
      <c r="J45" s="228" t="s">
        <v>105</v>
      </c>
      <c r="K45" s="228" t="s">
        <v>105</v>
      </c>
      <c r="L45" s="228">
        <v>1.08</v>
      </c>
      <c r="M45" s="229" t="s">
        <v>105</v>
      </c>
      <c r="O45" s="133">
        <v>29</v>
      </c>
      <c r="P45" s="157" t="str">
        <f t="shared" si="0"/>
        <v>tad</v>
      </c>
      <c r="Q45" s="158" t="str">
        <f t="shared" si="1"/>
        <v>tad</v>
      </c>
      <c r="R45" s="158" t="str">
        <f t="shared" si="2"/>
        <v>tad</v>
      </c>
      <c r="S45" s="158" t="str">
        <f t="shared" si="3"/>
        <v>tad</v>
      </c>
      <c r="T45" s="158" t="str">
        <f t="shared" si="4"/>
        <v>tad</v>
      </c>
      <c r="U45" s="158" t="str">
        <f t="shared" si="5"/>
        <v>tad</v>
      </c>
      <c r="V45" s="158" t="str">
        <f t="shared" si="6"/>
        <v>tad</v>
      </c>
      <c r="W45" s="158" t="str">
        <f t="shared" si="7"/>
        <v>tad</v>
      </c>
      <c r="X45" s="158" t="str">
        <f t="shared" si="8"/>
        <v>tad</v>
      </c>
      <c r="Y45" s="158" t="str">
        <f t="shared" si="9"/>
        <v>tad</v>
      </c>
      <c r="Z45" s="158">
        <f t="shared" si="10"/>
        <v>0</v>
      </c>
      <c r="AA45" s="159" t="str">
        <f t="shared" si="11"/>
        <v>tad</v>
      </c>
      <c r="AC45" s="3"/>
      <c r="AG45" s="2"/>
    </row>
    <row r="46" spans="1:42" x14ac:dyDescent="0.2">
      <c r="A46" s="187">
        <v>29</v>
      </c>
      <c r="B46" s="227" t="s">
        <v>105</v>
      </c>
      <c r="C46" s="228" t="s">
        <v>105</v>
      </c>
      <c r="D46" s="228" t="s">
        <v>105</v>
      </c>
      <c r="E46" s="228" t="s">
        <v>105</v>
      </c>
      <c r="F46" s="228" t="s">
        <v>105</v>
      </c>
      <c r="G46" s="228" t="s">
        <v>105</v>
      </c>
      <c r="H46" s="228" t="s">
        <v>105</v>
      </c>
      <c r="I46" s="228" t="s">
        <v>105</v>
      </c>
      <c r="J46" s="228" t="s">
        <v>105</v>
      </c>
      <c r="K46" s="228" t="s">
        <v>105</v>
      </c>
      <c r="L46" s="228">
        <v>1.07</v>
      </c>
      <c r="M46" s="229" t="s">
        <v>105</v>
      </c>
      <c r="O46" s="133">
        <v>30</v>
      </c>
      <c r="P46" s="157" t="str">
        <f>IF(B47="tad","tad",IF(B47&lt;$F$11,$H$11*(B47-$J$11)^$L$11,$H$12*(B47-$J$12)^$L$12))</f>
        <v>tad</v>
      </c>
      <c r="Q46" s="163"/>
      <c r="R46" s="158" t="str">
        <f t="shared" ref="R46:AA46" si="12">IF(D47="tad","tad",IF(D47&lt;$F$11,$H$11*(D47-$J$11)^$L$11,$H$12*(D47-$J$12)^$L$12))</f>
        <v>tad</v>
      </c>
      <c r="S46" s="158" t="str">
        <f t="shared" si="12"/>
        <v>tad</v>
      </c>
      <c r="T46" s="158" t="str">
        <f t="shared" si="12"/>
        <v>tad</v>
      </c>
      <c r="U46" s="158" t="str">
        <f t="shared" si="12"/>
        <v>tad</v>
      </c>
      <c r="V46" s="158" t="str">
        <f t="shared" si="12"/>
        <v>tad</v>
      </c>
      <c r="W46" s="158" t="str">
        <f t="shared" si="12"/>
        <v>tad</v>
      </c>
      <c r="X46" s="158" t="str">
        <f t="shared" si="12"/>
        <v>tad</v>
      </c>
      <c r="Y46" s="158" t="str">
        <f t="shared" si="12"/>
        <v>tad</v>
      </c>
      <c r="Z46" s="158">
        <f t="shared" si="12"/>
        <v>0</v>
      </c>
      <c r="AA46" s="159" t="str">
        <f t="shared" si="12"/>
        <v>tad</v>
      </c>
      <c r="AC46" s="3"/>
      <c r="AG46" s="2"/>
    </row>
    <row r="47" spans="1:42" x14ac:dyDescent="0.2">
      <c r="A47" s="187">
        <v>30</v>
      </c>
      <c r="B47" s="227" t="s">
        <v>105</v>
      </c>
      <c r="C47" s="236"/>
      <c r="D47" s="228" t="s">
        <v>105</v>
      </c>
      <c r="E47" s="228" t="s">
        <v>105</v>
      </c>
      <c r="F47" s="228" t="s">
        <v>105</v>
      </c>
      <c r="G47" s="228" t="s">
        <v>105</v>
      </c>
      <c r="H47" s="228" t="s">
        <v>105</v>
      </c>
      <c r="I47" s="228" t="s">
        <v>105</v>
      </c>
      <c r="J47" s="228" t="s">
        <v>105</v>
      </c>
      <c r="K47" s="228" t="s">
        <v>105</v>
      </c>
      <c r="L47" s="228">
        <v>1.51</v>
      </c>
      <c r="M47" s="229" t="s">
        <v>105</v>
      </c>
      <c r="O47" s="133">
        <v>31</v>
      </c>
      <c r="P47" s="157" t="str">
        <f>IF(B48="tad","tad",IF(B48&lt;$F$11,$H$11*(B48-$J$11)^$L$11,$H$12*(B48-$J$12)^$L$12))</f>
        <v>tad</v>
      </c>
      <c r="Q47" s="163"/>
      <c r="R47" s="158" t="str">
        <f>IF(D48="tad","tad",IF(D48&lt;$F$11,$H$11*(D48-$J$11)^$L$11,$H$12*(D48-$J$12)^$L$12))</f>
        <v>tad</v>
      </c>
      <c r="S47" s="163"/>
      <c r="T47" s="158" t="str">
        <f>IF(F48="tad","tad",IF(F48&lt;$F$11,$H$11*(F48-$J$11)^$L$11,$H$12*(F48-$J$12)^$L$12))</f>
        <v>tad</v>
      </c>
      <c r="U47" s="163"/>
      <c r="V47" s="158" t="str">
        <f>IF(H48="tad","tad",IF(H48&lt;$F$11,$H$11*(H48-$J$11)^$L$11,$H$12*(H48-$J$12)^$L$12))</f>
        <v>tad</v>
      </c>
      <c r="W47" s="158" t="str">
        <f>IF(I48="tad","tad",IF(I48&lt;$F$11,$H$11*(I48-$J$11)^$L$11,$H$12*(I48-$J$12)^$L$12))</f>
        <v>tad</v>
      </c>
      <c r="X47" s="163"/>
      <c r="Y47" s="158" t="str">
        <f>IF(K48="tad","tad",IF(K48&lt;$F$11,$H$11*(K48-$J$11)^$L$11,$H$12*(K48-$J$12)^$L$12))</f>
        <v>tad</v>
      </c>
      <c r="Z47" s="163"/>
      <c r="AA47" s="159" t="str">
        <f>IF(M48="tad","tad",IF(M48&lt;$F$11,$H$11*(M48-$J$11)^$L$11,$H$12*(M48-$J$12)^$L$12))</f>
        <v>tad</v>
      </c>
      <c r="AC47" s="3"/>
      <c r="AE47" s="1" t="s">
        <v>0</v>
      </c>
      <c r="AF47" s="1" t="s">
        <v>1</v>
      </c>
      <c r="AG47" s="1" t="s">
        <v>2</v>
      </c>
      <c r="AH47" s="1" t="s">
        <v>3</v>
      </c>
      <c r="AI47" s="1" t="s">
        <v>4</v>
      </c>
      <c r="AJ47" s="1" t="s">
        <v>5</v>
      </c>
      <c r="AK47" s="1" t="s">
        <v>6</v>
      </c>
      <c r="AL47" s="1" t="s">
        <v>7</v>
      </c>
      <c r="AM47" s="1" t="s">
        <v>8</v>
      </c>
      <c r="AN47" s="1" t="s">
        <v>9</v>
      </c>
      <c r="AO47" s="1" t="s">
        <v>10</v>
      </c>
      <c r="AP47" s="1" t="s">
        <v>11</v>
      </c>
    </row>
    <row r="48" spans="1:42" x14ac:dyDescent="0.2">
      <c r="A48" s="187">
        <v>31</v>
      </c>
      <c r="B48" s="227" t="s">
        <v>105</v>
      </c>
      <c r="C48" s="236"/>
      <c r="D48" s="228" t="s">
        <v>105</v>
      </c>
      <c r="E48" s="236"/>
      <c r="F48" s="228" t="s">
        <v>105</v>
      </c>
      <c r="G48" s="236"/>
      <c r="H48" s="228" t="s">
        <v>105</v>
      </c>
      <c r="I48" s="228" t="s">
        <v>105</v>
      </c>
      <c r="J48" s="236"/>
      <c r="K48" s="228" t="s">
        <v>105</v>
      </c>
      <c r="L48" s="236"/>
      <c r="M48" s="229" t="s">
        <v>105</v>
      </c>
      <c r="O48" s="135"/>
      <c r="P48" s="111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7"/>
      <c r="AC48" s="3"/>
    </row>
    <row r="49" spans="1:42" x14ac:dyDescent="0.2">
      <c r="A49" s="189"/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1"/>
      <c r="O49" s="136" t="s">
        <v>15</v>
      </c>
      <c r="P49" s="210" t="str">
        <f t="shared" ref="P49:AA49" si="13">IF(P53&gt;$AK$63,"tad",IF(P55&gt;$AK$63,"tad",MAX(P17:P47)))</f>
        <v>tad</v>
      </c>
      <c r="Q49" s="210" t="str">
        <f t="shared" si="13"/>
        <v>tad</v>
      </c>
      <c r="R49" s="210" t="str">
        <f t="shared" si="13"/>
        <v>tad</v>
      </c>
      <c r="S49" s="210" t="str">
        <f t="shared" si="13"/>
        <v>tad</v>
      </c>
      <c r="T49" s="210" t="str">
        <f t="shared" si="13"/>
        <v>tad</v>
      </c>
      <c r="U49" s="210" t="str">
        <f t="shared" si="13"/>
        <v>tad</v>
      </c>
      <c r="V49" s="210" t="str">
        <f t="shared" si="13"/>
        <v>tad</v>
      </c>
      <c r="W49" s="210" t="str">
        <f t="shared" si="13"/>
        <v>tad</v>
      </c>
      <c r="X49" s="210" t="str">
        <f t="shared" si="13"/>
        <v>tad</v>
      </c>
      <c r="Y49" s="210" t="str">
        <f t="shared" si="13"/>
        <v>tad</v>
      </c>
      <c r="Z49" s="210" t="str">
        <f t="shared" si="13"/>
        <v>tad</v>
      </c>
      <c r="AA49" s="216">
        <f t="shared" si="13"/>
        <v>0</v>
      </c>
      <c r="AC49" s="9">
        <f>MAX(P17:AA47)</f>
        <v>0</v>
      </c>
      <c r="AE49">
        <v>31</v>
      </c>
      <c r="AF49">
        <v>29</v>
      </c>
      <c r="AG49">
        <v>31</v>
      </c>
      <c r="AH49">
        <v>30</v>
      </c>
      <c r="AI49">
        <v>31</v>
      </c>
      <c r="AJ49">
        <v>30</v>
      </c>
      <c r="AK49">
        <v>31</v>
      </c>
      <c r="AL49">
        <v>31</v>
      </c>
      <c r="AM49">
        <v>30</v>
      </c>
      <c r="AN49">
        <v>31</v>
      </c>
      <c r="AO49">
        <v>30</v>
      </c>
      <c r="AP49">
        <v>31</v>
      </c>
    </row>
    <row r="50" spans="1:42" x14ac:dyDescent="0.2">
      <c r="A50" s="167"/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O50" s="135" t="s">
        <v>36</v>
      </c>
      <c r="P50" s="211" t="str">
        <f t="shared" ref="P50:AA50" si="14">IF(P53&gt;$AK$63,"tad",IF(P55&gt;$AK$63,"tad",AVERAGE(P17:P47)))</f>
        <v>tad</v>
      </c>
      <c r="Q50" s="211" t="str">
        <f t="shared" si="14"/>
        <v>tad</v>
      </c>
      <c r="R50" s="211" t="str">
        <f t="shared" si="14"/>
        <v>tad</v>
      </c>
      <c r="S50" s="211" t="str">
        <f t="shared" si="14"/>
        <v>tad</v>
      </c>
      <c r="T50" s="211" t="str">
        <f t="shared" si="14"/>
        <v>tad</v>
      </c>
      <c r="U50" s="211" t="str">
        <f t="shared" si="14"/>
        <v>tad</v>
      </c>
      <c r="V50" s="211" t="str">
        <f t="shared" si="14"/>
        <v>tad</v>
      </c>
      <c r="W50" s="211" t="str">
        <f t="shared" si="14"/>
        <v>tad</v>
      </c>
      <c r="X50" s="211" t="str">
        <f t="shared" si="14"/>
        <v>tad</v>
      </c>
      <c r="Y50" s="211" t="str">
        <f t="shared" si="14"/>
        <v>tad</v>
      </c>
      <c r="Z50" s="211" t="str">
        <f t="shared" si="14"/>
        <v>tad</v>
      </c>
      <c r="AA50" s="217">
        <f t="shared" si="14"/>
        <v>0</v>
      </c>
      <c r="AC50" s="3"/>
      <c r="AD50" s="23" t="s">
        <v>32</v>
      </c>
      <c r="AE50">
        <v>15</v>
      </c>
      <c r="AF50">
        <v>15</v>
      </c>
      <c r="AG50">
        <v>15</v>
      </c>
      <c r="AH50">
        <v>15</v>
      </c>
      <c r="AI50">
        <v>15</v>
      </c>
      <c r="AJ50">
        <v>15</v>
      </c>
      <c r="AK50">
        <v>15</v>
      </c>
      <c r="AL50">
        <v>15</v>
      </c>
      <c r="AM50">
        <v>15</v>
      </c>
      <c r="AN50">
        <v>15</v>
      </c>
      <c r="AO50">
        <v>15</v>
      </c>
      <c r="AP50">
        <v>15</v>
      </c>
    </row>
    <row r="51" spans="1:42" x14ac:dyDescent="0.2">
      <c r="A51" s="167"/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O51" s="137" t="s">
        <v>14</v>
      </c>
      <c r="P51" s="212" t="str">
        <f t="shared" ref="P51:AA51" si="15">IF(P53&gt;$AK$63,"tad",IF(P55&gt;$AK$63,"tad",MIN(P17:P47)))</f>
        <v>tad</v>
      </c>
      <c r="Q51" s="212" t="str">
        <f t="shared" si="15"/>
        <v>tad</v>
      </c>
      <c r="R51" s="212" t="str">
        <f t="shared" si="15"/>
        <v>tad</v>
      </c>
      <c r="S51" s="212" t="str">
        <f t="shared" si="15"/>
        <v>tad</v>
      </c>
      <c r="T51" s="212" t="str">
        <f t="shared" si="15"/>
        <v>tad</v>
      </c>
      <c r="U51" s="212" t="str">
        <f t="shared" si="15"/>
        <v>tad</v>
      </c>
      <c r="V51" s="212" t="str">
        <f t="shared" si="15"/>
        <v>tad</v>
      </c>
      <c r="W51" s="212" t="str">
        <f t="shared" si="15"/>
        <v>tad</v>
      </c>
      <c r="X51" s="212" t="str">
        <f t="shared" si="15"/>
        <v>tad</v>
      </c>
      <c r="Y51" s="212" t="str">
        <f t="shared" si="15"/>
        <v>tad</v>
      </c>
      <c r="Z51" s="212" t="str">
        <f t="shared" si="15"/>
        <v>tad</v>
      </c>
      <c r="AA51" s="218">
        <f t="shared" si="15"/>
        <v>0</v>
      </c>
      <c r="AC51" s="3"/>
      <c r="AD51" s="2" t="s">
        <v>16</v>
      </c>
      <c r="AE51" s="2">
        <f t="shared" ref="AE51:AP51" si="16">COUNT(P17:P31)</f>
        <v>0</v>
      </c>
      <c r="AF51" s="2">
        <f t="shared" si="16"/>
        <v>0</v>
      </c>
      <c r="AG51" s="2">
        <f t="shared" si="16"/>
        <v>0</v>
      </c>
      <c r="AH51" s="2">
        <f t="shared" si="16"/>
        <v>0</v>
      </c>
      <c r="AI51" s="2">
        <f t="shared" si="16"/>
        <v>0</v>
      </c>
      <c r="AJ51" s="2">
        <f t="shared" si="16"/>
        <v>0</v>
      </c>
      <c r="AK51" s="2">
        <f t="shared" si="16"/>
        <v>0</v>
      </c>
      <c r="AL51" s="2">
        <f t="shared" si="16"/>
        <v>0</v>
      </c>
      <c r="AM51" s="2">
        <f t="shared" si="16"/>
        <v>0</v>
      </c>
      <c r="AN51" s="2">
        <f t="shared" si="16"/>
        <v>9</v>
      </c>
      <c r="AO51" s="2">
        <f t="shared" si="16"/>
        <v>0</v>
      </c>
      <c r="AP51" s="2">
        <f t="shared" si="16"/>
        <v>15</v>
      </c>
    </row>
    <row r="52" spans="1:42" x14ac:dyDescent="0.2">
      <c r="A52" s="167"/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O52" s="135" t="s">
        <v>35</v>
      </c>
      <c r="P52" s="213" t="str">
        <f t="shared" ref="P52:AA52" si="17">IF(P53&gt;$AK$63,"tad",AVERAGE(P17:P31))</f>
        <v>tad</v>
      </c>
      <c r="Q52" s="213" t="str">
        <f t="shared" si="17"/>
        <v>tad</v>
      </c>
      <c r="R52" s="213" t="str">
        <f t="shared" si="17"/>
        <v>tad</v>
      </c>
      <c r="S52" s="213" t="str">
        <f t="shared" si="17"/>
        <v>tad</v>
      </c>
      <c r="T52" s="213" t="str">
        <f t="shared" si="17"/>
        <v>tad</v>
      </c>
      <c r="U52" s="213" t="str">
        <f t="shared" si="17"/>
        <v>tad</v>
      </c>
      <c r="V52" s="213" t="str">
        <f t="shared" si="17"/>
        <v>tad</v>
      </c>
      <c r="W52" s="213" t="str">
        <f t="shared" si="17"/>
        <v>tad</v>
      </c>
      <c r="X52" s="213" t="str">
        <f t="shared" si="17"/>
        <v>tad</v>
      </c>
      <c r="Y52" s="213" t="str">
        <f t="shared" si="17"/>
        <v>tad</v>
      </c>
      <c r="Z52" s="213" t="str">
        <f t="shared" si="17"/>
        <v>tad</v>
      </c>
      <c r="AA52" s="219">
        <f t="shared" si="17"/>
        <v>0</v>
      </c>
      <c r="AC52" s="209">
        <f>COUNT(P52:AA52)</f>
        <v>1</v>
      </c>
      <c r="AD52" t="s">
        <v>17</v>
      </c>
      <c r="AE52">
        <f t="shared" ref="AE52:AP52" si="18">AE50-AE51</f>
        <v>15</v>
      </c>
      <c r="AF52">
        <f t="shared" si="18"/>
        <v>15</v>
      </c>
      <c r="AG52">
        <f t="shared" si="18"/>
        <v>15</v>
      </c>
      <c r="AH52">
        <f t="shared" si="18"/>
        <v>15</v>
      </c>
      <c r="AI52">
        <f t="shared" si="18"/>
        <v>15</v>
      </c>
      <c r="AJ52">
        <f t="shared" si="18"/>
        <v>15</v>
      </c>
      <c r="AK52">
        <f t="shared" si="18"/>
        <v>15</v>
      </c>
      <c r="AL52">
        <f t="shared" si="18"/>
        <v>15</v>
      </c>
      <c r="AM52">
        <f t="shared" si="18"/>
        <v>15</v>
      </c>
      <c r="AN52">
        <f t="shared" si="18"/>
        <v>6</v>
      </c>
      <c r="AO52">
        <f t="shared" si="18"/>
        <v>15</v>
      </c>
      <c r="AP52">
        <f t="shared" si="18"/>
        <v>0</v>
      </c>
    </row>
    <row r="53" spans="1:42" x14ac:dyDescent="0.2">
      <c r="A53" s="167"/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O53" s="137" t="s">
        <v>29</v>
      </c>
      <c r="P53" s="214">
        <f t="shared" ref="P53:AA53" si="19">IF(AE52&gt;0,AE52,0)</f>
        <v>15</v>
      </c>
      <c r="Q53" s="214">
        <f t="shared" si="19"/>
        <v>15</v>
      </c>
      <c r="R53" s="214">
        <f t="shared" si="19"/>
        <v>15</v>
      </c>
      <c r="S53" s="214">
        <f t="shared" si="19"/>
        <v>15</v>
      </c>
      <c r="T53" s="214">
        <f t="shared" si="19"/>
        <v>15</v>
      </c>
      <c r="U53" s="214">
        <f t="shared" si="19"/>
        <v>15</v>
      </c>
      <c r="V53" s="214">
        <f t="shared" si="19"/>
        <v>15</v>
      </c>
      <c r="W53" s="214">
        <f t="shared" si="19"/>
        <v>15</v>
      </c>
      <c r="X53" s="214">
        <f t="shared" si="19"/>
        <v>15</v>
      </c>
      <c r="Y53" s="214">
        <f t="shared" si="19"/>
        <v>6</v>
      </c>
      <c r="Z53" s="214">
        <f t="shared" si="19"/>
        <v>15</v>
      </c>
      <c r="AA53" s="220">
        <f t="shared" si="19"/>
        <v>0</v>
      </c>
      <c r="AC53" s="209"/>
      <c r="AD53" s="23" t="s">
        <v>33</v>
      </c>
      <c r="AE53">
        <v>16</v>
      </c>
      <c r="AF53">
        <v>14</v>
      </c>
      <c r="AG53">
        <v>16</v>
      </c>
      <c r="AH53">
        <v>15</v>
      </c>
      <c r="AI53">
        <v>16</v>
      </c>
      <c r="AJ53">
        <v>15</v>
      </c>
      <c r="AK53">
        <v>16</v>
      </c>
      <c r="AL53">
        <v>16</v>
      </c>
      <c r="AM53">
        <v>15</v>
      </c>
      <c r="AN53">
        <v>16</v>
      </c>
      <c r="AO53">
        <v>15</v>
      </c>
      <c r="AP53">
        <v>16</v>
      </c>
    </row>
    <row r="54" spans="1:42" x14ac:dyDescent="0.2">
      <c r="A54" s="167"/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O54" s="135" t="s">
        <v>38</v>
      </c>
      <c r="P54" s="213" t="str">
        <f t="shared" ref="P54:AA54" si="20">IF(P55&gt;$AK$63,"tad",AVERAGE(P32:P47))</f>
        <v>tad</v>
      </c>
      <c r="Q54" s="213" t="str">
        <f t="shared" si="20"/>
        <v>tad</v>
      </c>
      <c r="R54" s="213" t="str">
        <f t="shared" si="20"/>
        <v>tad</v>
      </c>
      <c r="S54" s="213" t="str">
        <f t="shared" si="20"/>
        <v>tad</v>
      </c>
      <c r="T54" s="213" t="str">
        <f t="shared" si="20"/>
        <v>tad</v>
      </c>
      <c r="U54" s="213" t="str">
        <f t="shared" si="20"/>
        <v>tad</v>
      </c>
      <c r="V54" s="213" t="str">
        <f t="shared" si="20"/>
        <v>tad</v>
      </c>
      <c r="W54" s="213" t="str">
        <f t="shared" si="20"/>
        <v>tad</v>
      </c>
      <c r="X54" s="213" t="str">
        <f t="shared" si="20"/>
        <v>tad</v>
      </c>
      <c r="Y54" s="213">
        <f t="shared" si="20"/>
        <v>0</v>
      </c>
      <c r="Z54" s="213" t="str">
        <f t="shared" si="20"/>
        <v>tad</v>
      </c>
      <c r="AA54" s="219">
        <f t="shared" si="20"/>
        <v>0</v>
      </c>
      <c r="AC54" s="209">
        <f>COUNT(P54:AA54)</f>
        <v>2</v>
      </c>
      <c r="AD54" s="2" t="s">
        <v>16</v>
      </c>
      <c r="AE54" s="2">
        <f t="shared" ref="AE54:AP54" si="21">COUNT(P32:P47)</f>
        <v>0</v>
      </c>
      <c r="AF54" s="2">
        <f t="shared" si="21"/>
        <v>0</v>
      </c>
      <c r="AG54" s="2">
        <f t="shared" si="21"/>
        <v>0</v>
      </c>
      <c r="AH54" s="2">
        <f t="shared" si="21"/>
        <v>0</v>
      </c>
      <c r="AI54" s="2">
        <f t="shared" si="21"/>
        <v>0</v>
      </c>
      <c r="AJ54" s="2">
        <f t="shared" si="21"/>
        <v>0</v>
      </c>
      <c r="AK54" s="2">
        <f t="shared" si="21"/>
        <v>0</v>
      </c>
      <c r="AL54" s="2">
        <f t="shared" si="21"/>
        <v>0</v>
      </c>
      <c r="AM54" s="2">
        <f t="shared" si="21"/>
        <v>0</v>
      </c>
      <c r="AN54" s="2">
        <f t="shared" si="21"/>
        <v>12</v>
      </c>
      <c r="AO54" s="2">
        <f t="shared" si="21"/>
        <v>3</v>
      </c>
      <c r="AP54" s="2">
        <f t="shared" si="21"/>
        <v>11</v>
      </c>
    </row>
    <row r="55" spans="1:42" x14ac:dyDescent="0.2">
      <c r="A55" s="167"/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O55" s="138" t="s">
        <v>29</v>
      </c>
      <c r="P55" s="215">
        <f t="shared" ref="P55:AA55" si="22">IF(AE55&gt;0,AE55,0)</f>
        <v>16</v>
      </c>
      <c r="Q55" s="215">
        <f t="shared" si="22"/>
        <v>14</v>
      </c>
      <c r="R55" s="215">
        <f t="shared" si="22"/>
        <v>16</v>
      </c>
      <c r="S55" s="215">
        <f t="shared" si="22"/>
        <v>15</v>
      </c>
      <c r="T55" s="215">
        <f t="shared" si="22"/>
        <v>16</v>
      </c>
      <c r="U55" s="215">
        <f t="shared" si="22"/>
        <v>15</v>
      </c>
      <c r="V55" s="215">
        <f t="shared" si="22"/>
        <v>16</v>
      </c>
      <c r="W55" s="215">
        <f t="shared" si="22"/>
        <v>16</v>
      </c>
      <c r="X55" s="215">
        <f t="shared" si="22"/>
        <v>15</v>
      </c>
      <c r="Y55" s="215">
        <f t="shared" si="22"/>
        <v>4</v>
      </c>
      <c r="Z55" s="215">
        <f t="shared" si="22"/>
        <v>12</v>
      </c>
      <c r="AA55" s="221">
        <f t="shared" si="22"/>
        <v>5</v>
      </c>
      <c r="AC55" s="3"/>
      <c r="AD55" t="s">
        <v>17</v>
      </c>
      <c r="AE55">
        <f t="shared" ref="AE55:AP55" si="23">AE53-AE54</f>
        <v>16</v>
      </c>
      <c r="AF55">
        <f t="shared" si="23"/>
        <v>14</v>
      </c>
      <c r="AG55">
        <f t="shared" si="23"/>
        <v>16</v>
      </c>
      <c r="AH55">
        <f t="shared" si="23"/>
        <v>15</v>
      </c>
      <c r="AI55">
        <f t="shared" si="23"/>
        <v>16</v>
      </c>
      <c r="AJ55">
        <f t="shared" si="23"/>
        <v>15</v>
      </c>
      <c r="AK55">
        <f t="shared" si="23"/>
        <v>16</v>
      </c>
      <c r="AL55">
        <f t="shared" si="23"/>
        <v>16</v>
      </c>
      <c r="AM55">
        <f t="shared" si="23"/>
        <v>15</v>
      </c>
      <c r="AN55">
        <f t="shared" si="23"/>
        <v>4</v>
      </c>
      <c r="AO55">
        <f t="shared" si="23"/>
        <v>12</v>
      </c>
      <c r="AP55">
        <f t="shared" si="23"/>
        <v>5</v>
      </c>
    </row>
    <row r="56" spans="1:42" x14ac:dyDescent="0.2">
      <c r="A56" s="167"/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AC56" s="3"/>
    </row>
    <row r="57" spans="1:42" ht="15.75" x14ac:dyDescent="0.25">
      <c r="A57" s="167"/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AC57" s="3"/>
      <c r="AE57" s="19" t="s">
        <v>18</v>
      </c>
      <c r="AF57" s="79"/>
      <c r="AG57" s="80" t="str">
        <f>IF((AC52+AC54)&lt;24,"tad",AVERAGE(P50:AA50))</f>
        <v>tad</v>
      </c>
      <c r="AH57" s="11" t="s">
        <v>94</v>
      </c>
      <c r="AI57" s="5"/>
    </row>
    <row r="58" spans="1:42" x14ac:dyDescent="0.2">
      <c r="A58" s="167"/>
      <c r="B58" s="167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AC58" s="3"/>
      <c r="AE58" s="17"/>
      <c r="AF58" s="2"/>
      <c r="AG58" s="33" t="str">
        <f>IF(AG57="tad","tad",+AG57*366*24*3.6/$E$9)</f>
        <v>tad</v>
      </c>
      <c r="AH58" s="10" t="s">
        <v>82</v>
      </c>
    </row>
    <row r="59" spans="1:42" ht="14.25" x14ac:dyDescent="0.2">
      <c r="A59" s="167"/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AC59" s="3"/>
      <c r="AE59" s="17" t="s">
        <v>12</v>
      </c>
      <c r="AF59" s="2"/>
      <c r="AG59" s="78" t="str">
        <f>IF((AC52+AC54)&lt;24,"tad",MAX(P49:AA49))</f>
        <v>tad</v>
      </c>
      <c r="AH59" s="10" t="s">
        <v>94</v>
      </c>
    </row>
    <row r="60" spans="1:42" ht="14.25" x14ac:dyDescent="0.2">
      <c r="AC60" s="3"/>
      <c r="AE60" s="17" t="s">
        <v>14</v>
      </c>
      <c r="AF60" s="2"/>
      <c r="AG60" s="78" t="str">
        <f>IF((AC52+AC54)&lt;24,"tad",MIN(P51:AA51))</f>
        <v>tad</v>
      </c>
      <c r="AH60" s="10" t="s">
        <v>94</v>
      </c>
    </row>
    <row r="61" spans="1:42" x14ac:dyDescent="0.2">
      <c r="AC61" s="3"/>
      <c r="AE61" s="20" t="s">
        <v>13</v>
      </c>
      <c r="AF61" s="12"/>
      <c r="AG61" s="34">
        <f>SUM(P55:AA55)+SUM(P53:AA53)</f>
        <v>316</v>
      </c>
      <c r="AH61" s="16" t="s">
        <v>86</v>
      </c>
    </row>
    <row r="62" spans="1:42" x14ac:dyDescent="0.2">
      <c r="AC62" s="3"/>
    </row>
    <row r="63" spans="1:42" x14ac:dyDescent="0.2">
      <c r="AC63" s="3"/>
      <c r="AE63" t="s">
        <v>19</v>
      </c>
      <c r="AK63">
        <f>+Z2</f>
        <v>5</v>
      </c>
      <c r="AL63" t="s">
        <v>34</v>
      </c>
    </row>
    <row r="64" spans="1:42" x14ac:dyDescent="0.2">
      <c r="AC64" s="3"/>
    </row>
    <row r="65" spans="15:32" x14ac:dyDescent="0.2">
      <c r="AC65" s="3"/>
    </row>
    <row r="66" spans="15:32" x14ac:dyDescent="0.2">
      <c r="AC66" s="3"/>
      <c r="AD66" s="4">
        <f>DATE(P13,1,1)</f>
        <v>37987</v>
      </c>
      <c r="AE66" t="str">
        <f t="shared" ref="AE66:AE96" si="24">IF(P17="tad","tad",P17)</f>
        <v>tad</v>
      </c>
      <c r="AF66">
        <f t="shared" ref="AF66:AF129" si="25">IF(COUNT(AD66:AE66)=2,0,-AC$49/500)</f>
        <v>0</v>
      </c>
    </row>
    <row r="67" spans="15:32" x14ac:dyDescent="0.2">
      <c r="AC67" s="3"/>
      <c r="AD67" s="4">
        <f t="shared" ref="AD67:AD130" si="26">AD66+1</f>
        <v>37988</v>
      </c>
      <c r="AE67" t="str">
        <f t="shared" si="24"/>
        <v>tad</v>
      </c>
      <c r="AF67">
        <f t="shared" si="25"/>
        <v>0</v>
      </c>
    </row>
    <row r="68" spans="15:32" x14ac:dyDescent="0.2">
      <c r="AC68" s="3"/>
      <c r="AD68" s="4">
        <f t="shared" si="26"/>
        <v>37989</v>
      </c>
      <c r="AE68" t="str">
        <f t="shared" si="24"/>
        <v>tad</v>
      </c>
      <c r="AF68">
        <f t="shared" si="25"/>
        <v>0</v>
      </c>
    </row>
    <row r="69" spans="15:32" x14ac:dyDescent="0.2">
      <c r="O69" t="s">
        <v>27</v>
      </c>
      <c r="AC69" s="3"/>
      <c r="AD69" s="4">
        <f t="shared" si="26"/>
        <v>37990</v>
      </c>
      <c r="AE69" t="str">
        <f t="shared" si="24"/>
        <v>tad</v>
      </c>
      <c r="AF69">
        <f t="shared" si="25"/>
        <v>0</v>
      </c>
    </row>
    <row r="70" spans="15:32" x14ac:dyDescent="0.2">
      <c r="P70" t="s">
        <v>39</v>
      </c>
      <c r="Z70" s="14">
        <f>+Z2</f>
        <v>5</v>
      </c>
      <c r="AC70" s="3"/>
      <c r="AD70" s="4">
        <f t="shared" si="26"/>
        <v>37991</v>
      </c>
      <c r="AE70" t="str">
        <f t="shared" si="24"/>
        <v>tad</v>
      </c>
      <c r="AF70">
        <f t="shared" si="25"/>
        <v>0</v>
      </c>
    </row>
    <row r="71" spans="15:32" x14ac:dyDescent="0.2">
      <c r="P71" t="s">
        <v>30</v>
      </c>
      <c r="AC71" s="3"/>
      <c r="AD71" s="4">
        <f t="shared" si="26"/>
        <v>37992</v>
      </c>
      <c r="AE71" t="str">
        <f t="shared" si="24"/>
        <v>tad</v>
      </c>
      <c r="AF71">
        <f t="shared" si="25"/>
        <v>0</v>
      </c>
    </row>
    <row r="72" spans="15:32" x14ac:dyDescent="0.2">
      <c r="AC72" s="3"/>
      <c r="AD72" s="4">
        <f t="shared" si="26"/>
        <v>37993</v>
      </c>
      <c r="AE72" t="str">
        <f t="shared" si="24"/>
        <v>tad</v>
      </c>
      <c r="AF72">
        <f t="shared" si="25"/>
        <v>0</v>
      </c>
    </row>
    <row r="73" spans="15:32" x14ac:dyDescent="0.2">
      <c r="AC73" s="3"/>
      <c r="AD73" s="4">
        <f t="shared" si="26"/>
        <v>37994</v>
      </c>
      <c r="AE73" t="str">
        <f t="shared" si="24"/>
        <v>tad</v>
      </c>
      <c r="AF73">
        <f t="shared" si="25"/>
        <v>0</v>
      </c>
    </row>
    <row r="74" spans="15:32" x14ac:dyDescent="0.2">
      <c r="AC74" s="3"/>
      <c r="AD74" s="4">
        <f t="shared" si="26"/>
        <v>37995</v>
      </c>
      <c r="AE74" t="str">
        <f t="shared" si="24"/>
        <v>tad</v>
      </c>
      <c r="AF74">
        <f t="shared" si="25"/>
        <v>0</v>
      </c>
    </row>
    <row r="75" spans="15:32" x14ac:dyDescent="0.2">
      <c r="AC75" s="3"/>
      <c r="AD75" s="4">
        <f t="shared" si="26"/>
        <v>37996</v>
      </c>
      <c r="AE75" t="str">
        <f t="shared" si="24"/>
        <v>tad</v>
      </c>
      <c r="AF75">
        <f t="shared" si="25"/>
        <v>0</v>
      </c>
    </row>
    <row r="76" spans="15:32" x14ac:dyDescent="0.2">
      <c r="AC76" s="3"/>
      <c r="AD76" s="4">
        <f t="shared" si="26"/>
        <v>37997</v>
      </c>
      <c r="AE76" t="str">
        <f t="shared" si="24"/>
        <v>tad</v>
      </c>
      <c r="AF76">
        <f t="shared" si="25"/>
        <v>0</v>
      </c>
    </row>
    <row r="77" spans="15:32" x14ac:dyDescent="0.2">
      <c r="AC77" s="3"/>
      <c r="AD77" s="4">
        <f t="shared" si="26"/>
        <v>37998</v>
      </c>
      <c r="AE77" t="str">
        <f t="shared" si="24"/>
        <v>tad</v>
      </c>
      <c r="AF77">
        <f t="shared" si="25"/>
        <v>0</v>
      </c>
    </row>
    <row r="78" spans="15:32" x14ac:dyDescent="0.2">
      <c r="AC78" s="3"/>
      <c r="AD78" s="4">
        <f t="shared" si="26"/>
        <v>37999</v>
      </c>
      <c r="AE78" t="str">
        <f t="shared" si="24"/>
        <v>tad</v>
      </c>
      <c r="AF78">
        <f t="shared" si="25"/>
        <v>0</v>
      </c>
    </row>
    <row r="79" spans="15:32" x14ac:dyDescent="0.2">
      <c r="AC79" s="3"/>
      <c r="AD79" s="4">
        <f t="shared" si="26"/>
        <v>38000</v>
      </c>
      <c r="AE79" t="str">
        <f t="shared" si="24"/>
        <v>tad</v>
      </c>
      <c r="AF79">
        <f t="shared" si="25"/>
        <v>0</v>
      </c>
    </row>
    <row r="80" spans="15:32" x14ac:dyDescent="0.2">
      <c r="AC80" s="3"/>
      <c r="AD80" s="4">
        <f t="shared" si="26"/>
        <v>38001</v>
      </c>
      <c r="AE80" t="str">
        <f t="shared" si="24"/>
        <v>tad</v>
      </c>
      <c r="AF80">
        <f t="shared" si="25"/>
        <v>0</v>
      </c>
    </row>
    <row r="81" spans="29:32" x14ac:dyDescent="0.2">
      <c r="AC81" s="3"/>
      <c r="AD81" s="4">
        <f t="shared" si="26"/>
        <v>38002</v>
      </c>
      <c r="AE81" t="str">
        <f t="shared" si="24"/>
        <v>tad</v>
      </c>
      <c r="AF81">
        <f t="shared" si="25"/>
        <v>0</v>
      </c>
    </row>
    <row r="82" spans="29:32" x14ac:dyDescent="0.2">
      <c r="AC82" s="3"/>
      <c r="AD82" s="4">
        <f t="shared" si="26"/>
        <v>38003</v>
      </c>
      <c r="AE82" t="str">
        <f t="shared" si="24"/>
        <v>tad</v>
      </c>
      <c r="AF82">
        <f t="shared" si="25"/>
        <v>0</v>
      </c>
    </row>
    <row r="83" spans="29:32" x14ac:dyDescent="0.2">
      <c r="AC83" s="3"/>
      <c r="AD83" s="4">
        <f t="shared" si="26"/>
        <v>38004</v>
      </c>
      <c r="AE83" t="str">
        <f t="shared" si="24"/>
        <v>tad</v>
      </c>
      <c r="AF83">
        <f t="shared" si="25"/>
        <v>0</v>
      </c>
    </row>
    <row r="84" spans="29:32" x14ac:dyDescent="0.2">
      <c r="AC84" s="3"/>
      <c r="AD84" s="4">
        <f t="shared" si="26"/>
        <v>38005</v>
      </c>
      <c r="AE84" t="str">
        <f t="shared" si="24"/>
        <v>tad</v>
      </c>
      <c r="AF84">
        <f t="shared" si="25"/>
        <v>0</v>
      </c>
    </row>
    <row r="85" spans="29:32" x14ac:dyDescent="0.2">
      <c r="AC85" s="3"/>
      <c r="AD85" s="4">
        <f t="shared" si="26"/>
        <v>38006</v>
      </c>
      <c r="AE85" t="str">
        <f t="shared" si="24"/>
        <v>tad</v>
      </c>
      <c r="AF85">
        <f t="shared" si="25"/>
        <v>0</v>
      </c>
    </row>
    <row r="86" spans="29:32" x14ac:dyDescent="0.2">
      <c r="AC86" s="3"/>
      <c r="AD86" s="4">
        <f t="shared" si="26"/>
        <v>38007</v>
      </c>
      <c r="AE86" t="str">
        <f t="shared" si="24"/>
        <v>tad</v>
      </c>
      <c r="AF86">
        <f t="shared" si="25"/>
        <v>0</v>
      </c>
    </row>
    <row r="87" spans="29:32" x14ac:dyDescent="0.2">
      <c r="AC87" s="3"/>
      <c r="AD87" s="4">
        <f t="shared" si="26"/>
        <v>38008</v>
      </c>
      <c r="AE87" t="str">
        <f t="shared" si="24"/>
        <v>tad</v>
      </c>
      <c r="AF87">
        <f t="shared" si="25"/>
        <v>0</v>
      </c>
    </row>
    <row r="88" spans="29:32" x14ac:dyDescent="0.2">
      <c r="AC88" s="3"/>
      <c r="AD88" s="4">
        <f t="shared" si="26"/>
        <v>38009</v>
      </c>
      <c r="AE88" t="str">
        <f t="shared" si="24"/>
        <v>tad</v>
      </c>
      <c r="AF88">
        <f t="shared" si="25"/>
        <v>0</v>
      </c>
    </row>
    <row r="89" spans="29:32" x14ac:dyDescent="0.2">
      <c r="AC89" s="3"/>
      <c r="AD89" s="4">
        <f t="shared" si="26"/>
        <v>38010</v>
      </c>
      <c r="AE89" t="str">
        <f t="shared" si="24"/>
        <v>tad</v>
      </c>
      <c r="AF89">
        <f t="shared" si="25"/>
        <v>0</v>
      </c>
    </row>
    <row r="90" spans="29:32" x14ac:dyDescent="0.2">
      <c r="AC90" s="3"/>
      <c r="AD90" s="4">
        <f t="shared" si="26"/>
        <v>38011</v>
      </c>
      <c r="AE90" t="str">
        <f t="shared" si="24"/>
        <v>tad</v>
      </c>
      <c r="AF90">
        <f t="shared" si="25"/>
        <v>0</v>
      </c>
    </row>
    <row r="91" spans="29:32" x14ac:dyDescent="0.2">
      <c r="AC91" s="3"/>
      <c r="AD91" s="4">
        <f t="shared" si="26"/>
        <v>38012</v>
      </c>
      <c r="AE91" t="str">
        <f t="shared" si="24"/>
        <v>tad</v>
      </c>
      <c r="AF91">
        <f t="shared" si="25"/>
        <v>0</v>
      </c>
    </row>
    <row r="92" spans="29:32" x14ac:dyDescent="0.2">
      <c r="AC92" s="3"/>
      <c r="AD92" s="4">
        <f t="shared" si="26"/>
        <v>38013</v>
      </c>
      <c r="AE92" t="str">
        <f t="shared" si="24"/>
        <v>tad</v>
      </c>
      <c r="AF92">
        <f t="shared" si="25"/>
        <v>0</v>
      </c>
    </row>
    <row r="93" spans="29:32" x14ac:dyDescent="0.2">
      <c r="AC93" s="3"/>
      <c r="AD93" s="4">
        <f t="shared" si="26"/>
        <v>38014</v>
      </c>
      <c r="AE93" t="str">
        <f t="shared" si="24"/>
        <v>tad</v>
      </c>
      <c r="AF93">
        <f t="shared" si="25"/>
        <v>0</v>
      </c>
    </row>
    <row r="94" spans="29:32" x14ac:dyDescent="0.2">
      <c r="AC94" s="3"/>
      <c r="AD94" s="4">
        <f t="shared" si="26"/>
        <v>38015</v>
      </c>
      <c r="AE94" t="str">
        <f t="shared" si="24"/>
        <v>tad</v>
      </c>
      <c r="AF94">
        <f t="shared" si="25"/>
        <v>0</v>
      </c>
    </row>
    <row r="95" spans="29:32" x14ac:dyDescent="0.2">
      <c r="AC95" s="3"/>
      <c r="AD95" s="4">
        <f t="shared" si="26"/>
        <v>38016</v>
      </c>
      <c r="AE95" t="str">
        <f t="shared" si="24"/>
        <v>tad</v>
      </c>
      <c r="AF95">
        <f t="shared" si="25"/>
        <v>0</v>
      </c>
    </row>
    <row r="96" spans="29:32" x14ac:dyDescent="0.2">
      <c r="AC96" s="3"/>
      <c r="AD96" s="4">
        <f t="shared" si="26"/>
        <v>38017</v>
      </c>
      <c r="AE96" t="str">
        <f t="shared" si="24"/>
        <v>tad</v>
      </c>
      <c r="AF96">
        <f t="shared" si="25"/>
        <v>0</v>
      </c>
    </row>
    <row r="97" spans="29:32" x14ac:dyDescent="0.2">
      <c r="AC97" s="3"/>
      <c r="AD97" s="4">
        <f t="shared" si="26"/>
        <v>38018</v>
      </c>
      <c r="AE97" t="str">
        <f t="shared" ref="AE97:AE125" si="27">IF(Q17="tad","tad",Q17)</f>
        <v>tad</v>
      </c>
      <c r="AF97">
        <f t="shared" si="25"/>
        <v>0</v>
      </c>
    </row>
    <row r="98" spans="29:32" x14ac:dyDescent="0.2">
      <c r="AC98" s="3"/>
      <c r="AD98" s="4">
        <f t="shared" si="26"/>
        <v>38019</v>
      </c>
      <c r="AE98" t="str">
        <f t="shared" si="27"/>
        <v>tad</v>
      </c>
      <c r="AF98">
        <f t="shared" si="25"/>
        <v>0</v>
      </c>
    </row>
    <row r="99" spans="29:32" x14ac:dyDescent="0.2">
      <c r="AC99" s="3"/>
      <c r="AD99" s="4">
        <f t="shared" si="26"/>
        <v>38020</v>
      </c>
      <c r="AE99" t="str">
        <f t="shared" si="27"/>
        <v>tad</v>
      </c>
      <c r="AF99">
        <f t="shared" si="25"/>
        <v>0</v>
      </c>
    </row>
    <row r="100" spans="29:32" x14ac:dyDescent="0.2">
      <c r="AC100" s="3"/>
      <c r="AD100" s="4">
        <f t="shared" si="26"/>
        <v>38021</v>
      </c>
      <c r="AE100" t="str">
        <f t="shared" si="27"/>
        <v>tad</v>
      </c>
      <c r="AF100">
        <f t="shared" si="25"/>
        <v>0</v>
      </c>
    </row>
    <row r="101" spans="29:32" x14ac:dyDescent="0.2">
      <c r="AC101" s="3"/>
      <c r="AD101" s="4">
        <f t="shared" si="26"/>
        <v>38022</v>
      </c>
      <c r="AE101" t="str">
        <f t="shared" si="27"/>
        <v>tad</v>
      </c>
      <c r="AF101">
        <f t="shared" si="25"/>
        <v>0</v>
      </c>
    </row>
    <row r="102" spans="29:32" x14ac:dyDescent="0.2">
      <c r="AC102" s="3"/>
      <c r="AD102" s="4">
        <f t="shared" si="26"/>
        <v>38023</v>
      </c>
      <c r="AE102" t="str">
        <f t="shared" si="27"/>
        <v>tad</v>
      </c>
      <c r="AF102">
        <f t="shared" si="25"/>
        <v>0</v>
      </c>
    </row>
    <row r="103" spans="29:32" x14ac:dyDescent="0.2">
      <c r="AC103" s="3"/>
      <c r="AD103" s="4">
        <f t="shared" si="26"/>
        <v>38024</v>
      </c>
      <c r="AE103" t="str">
        <f t="shared" si="27"/>
        <v>tad</v>
      </c>
      <c r="AF103">
        <f t="shared" si="25"/>
        <v>0</v>
      </c>
    </row>
    <row r="104" spans="29:32" x14ac:dyDescent="0.2">
      <c r="AC104" s="3"/>
      <c r="AD104" s="4">
        <f t="shared" si="26"/>
        <v>38025</v>
      </c>
      <c r="AE104" t="str">
        <f t="shared" si="27"/>
        <v>tad</v>
      </c>
      <c r="AF104">
        <f t="shared" si="25"/>
        <v>0</v>
      </c>
    </row>
    <row r="105" spans="29:32" x14ac:dyDescent="0.2">
      <c r="AC105" s="3"/>
      <c r="AD105" s="4">
        <f t="shared" si="26"/>
        <v>38026</v>
      </c>
      <c r="AE105" t="str">
        <f t="shared" si="27"/>
        <v>tad</v>
      </c>
      <c r="AF105">
        <f t="shared" si="25"/>
        <v>0</v>
      </c>
    </row>
    <row r="106" spans="29:32" x14ac:dyDescent="0.2">
      <c r="AC106" s="3"/>
      <c r="AD106" s="4">
        <f t="shared" si="26"/>
        <v>38027</v>
      </c>
      <c r="AE106" t="str">
        <f t="shared" si="27"/>
        <v>tad</v>
      </c>
      <c r="AF106">
        <f t="shared" si="25"/>
        <v>0</v>
      </c>
    </row>
    <row r="107" spans="29:32" x14ac:dyDescent="0.2">
      <c r="AC107" s="3"/>
      <c r="AD107" s="4">
        <f t="shared" si="26"/>
        <v>38028</v>
      </c>
      <c r="AE107" t="str">
        <f t="shared" si="27"/>
        <v>tad</v>
      </c>
      <c r="AF107">
        <f t="shared" si="25"/>
        <v>0</v>
      </c>
    </row>
    <row r="108" spans="29:32" x14ac:dyDescent="0.2">
      <c r="AC108" s="3"/>
      <c r="AD108" s="4">
        <f t="shared" si="26"/>
        <v>38029</v>
      </c>
      <c r="AE108" t="str">
        <f t="shared" si="27"/>
        <v>tad</v>
      </c>
      <c r="AF108">
        <f t="shared" si="25"/>
        <v>0</v>
      </c>
    </row>
    <row r="109" spans="29:32" x14ac:dyDescent="0.2">
      <c r="AC109" s="3"/>
      <c r="AD109" s="4">
        <f t="shared" si="26"/>
        <v>38030</v>
      </c>
      <c r="AE109" t="str">
        <f t="shared" si="27"/>
        <v>tad</v>
      </c>
      <c r="AF109">
        <f t="shared" si="25"/>
        <v>0</v>
      </c>
    </row>
    <row r="110" spans="29:32" x14ac:dyDescent="0.2">
      <c r="AC110" s="3"/>
      <c r="AD110" s="4">
        <f t="shared" si="26"/>
        <v>38031</v>
      </c>
      <c r="AE110" t="str">
        <f t="shared" si="27"/>
        <v>tad</v>
      </c>
      <c r="AF110">
        <f t="shared" si="25"/>
        <v>0</v>
      </c>
    </row>
    <row r="111" spans="29:32" x14ac:dyDescent="0.2">
      <c r="AC111" s="3"/>
      <c r="AD111" s="4">
        <f t="shared" si="26"/>
        <v>38032</v>
      </c>
      <c r="AE111" t="str">
        <f t="shared" si="27"/>
        <v>tad</v>
      </c>
      <c r="AF111">
        <f t="shared" si="25"/>
        <v>0</v>
      </c>
    </row>
    <row r="112" spans="29:32" x14ac:dyDescent="0.2">
      <c r="AC112" s="3"/>
      <c r="AD112" s="4">
        <f t="shared" si="26"/>
        <v>38033</v>
      </c>
      <c r="AE112" t="str">
        <f t="shared" si="27"/>
        <v>tad</v>
      </c>
      <c r="AF112">
        <f t="shared" si="25"/>
        <v>0</v>
      </c>
    </row>
    <row r="113" spans="29:32" x14ac:dyDescent="0.2">
      <c r="AC113" s="3"/>
      <c r="AD113" s="4">
        <f t="shared" si="26"/>
        <v>38034</v>
      </c>
      <c r="AE113" t="str">
        <f t="shared" si="27"/>
        <v>tad</v>
      </c>
      <c r="AF113">
        <f t="shared" si="25"/>
        <v>0</v>
      </c>
    </row>
    <row r="114" spans="29:32" x14ac:dyDescent="0.2">
      <c r="AC114" s="3"/>
      <c r="AD114" s="4">
        <f t="shared" si="26"/>
        <v>38035</v>
      </c>
      <c r="AE114" t="str">
        <f t="shared" si="27"/>
        <v>tad</v>
      </c>
      <c r="AF114">
        <f t="shared" si="25"/>
        <v>0</v>
      </c>
    </row>
    <row r="115" spans="29:32" x14ac:dyDescent="0.2">
      <c r="AC115" s="3"/>
      <c r="AD115" s="4">
        <f t="shared" si="26"/>
        <v>38036</v>
      </c>
      <c r="AE115" t="str">
        <f t="shared" si="27"/>
        <v>tad</v>
      </c>
      <c r="AF115">
        <f t="shared" si="25"/>
        <v>0</v>
      </c>
    </row>
    <row r="116" spans="29:32" x14ac:dyDescent="0.2">
      <c r="AC116" s="3"/>
      <c r="AD116" s="4">
        <f t="shared" si="26"/>
        <v>38037</v>
      </c>
      <c r="AE116" t="str">
        <f t="shared" si="27"/>
        <v>tad</v>
      </c>
      <c r="AF116">
        <f t="shared" si="25"/>
        <v>0</v>
      </c>
    </row>
    <row r="117" spans="29:32" x14ac:dyDescent="0.2">
      <c r="AC117" s="3"/>
      <c r="AD117" s="4">
        <f t="shared" si="26"/>
        <v>38038</v>
      </c>
      <c r="AE117" t="str">
        <f t="shared" si="27"/>
        <v>tad</v>
      </c>
      <c r="AF117">
        <f t="shared" si="25"/>
        <v>0</v>
      </c>
    </row>
    <row r="118" spans="29:32" x14ac:dyDescent="0.2">
      <c r="AC118" s="3"/>
      <c r="AD118" s="4">
        <f t="shared" si="26"/>
        <v>38039</v>
      </c>
      <c r="AE118" t="str">
        <f t="shared" si="27"/>
        <v>tad</v>
      </c>
      <c r="AF118">
        <f t="shared" si="25"/>
        <v>0</v>
      </c>
    </row>
    <row r="119" spans="29:32" x14ac:dyDescent="0.2">
      <c r="AC119" s="3"/>
      <c r="AD119" s="4">
        <f t="shared" si="26"/>
        <v>38040</v>
      </c>
      <c r="AE119" t="str">
        <f t="shared" si="27"/>
        <v>tad</v>
      </c>
      <c r="AF119">
        <f t="shared" si="25"/>
        <v>0</v>
      </c>
    </row>
    <row r="120" spans="29:32" x14ac:dyDescent="0.2">
      <c r="AC120" s="3"/>
      <c r="AD120" s="4">
        <f t="shared" si="26"/>
        <v>38041</v>
      </c>
      <c r="AE120" t="str">
        <f t="shared" si="27"/>
        <v>tad</v>
      </c>
      <c r="AF120">
        <f t="shared" si="25"/>
        <v>0</v>
      </c>
    </row>
    <row r="121" spans="29:32" x14ac:dyDescent="0.2">
      <c r="AC121" s="3"/>
      <c r="AD121" s="4">
        <f t="shared" si="26"/>
        <v>38042</v>
      </c>
      <c r="AE121" t="str">
        <f t="shared" si="27"/>
        <v>tad</v>
      </c>
      <c r="AF121">
        <f t="shared" si="25"/>
        <v>0</v>
      </c>
    </row>
    <row r="122" spans="29:32" x14ac:dyDescent="0.2">
      <c r="AC122" s="3"/>
      <c r="AD122" s="4">
        <f t="shared" si="26"/>
        <v>38043</v>
      </c>
      <c r="AE122" t="str">
        <f t="shared" si="27"/>
        <v>tad</v>
      </c>
      <c r="AF122">
        <f t="shared" si="25"/>
        <v>0</v>
      </c>
    </row>
    <row r="123" spans="29:32" x14ac:dyDescent="0.2">
      <c r="AC123" s="3"/>
      <c r="AD123" s="4">
        <f t="shared" si="26"/>
        <v>38044</v>
      </c>
      <c r="AE123" t="str">
        <f t="shared" si="27"/>
        <v>tad</v>
      </c>
      <c r="AF123">
        <f t="shared" si="25"/>
        <v>0</v>
      </c>
    </row>
    <row r="124" spans="29:32" x14ac:dyDescent="0.2">
      <c r="AC124" s="3"/>
      <c r="AD124" s="4">
        <f t="shared" si="26"/>
        <v>38045</v>
      </c>
      <c r="AE124" t="str">
        <f t="shared" si="27"/>
        <v>tad</v>
      </c>
      <c r="AF124">
        <f t="shared" si="25"/>
        <v>0</v>
      </c>
    </row>
    <row r="125" spans="29:32" x14ac:dyDescent="0.2">
      <c r="AC125" s="3"/>
      <c r="AD125" s="4">
        <f t="shared" si="26"/>
        <v>38046</v>
      </c>
      <c r="AE125" t="str">
        <f t="shared" si="27"/>
        <v>tad</v>
      </c>
      <c r="AF125">
        <f t="shared" si="25"/>
        <v>0</v>
      </c>
    </row>
    <row r="126" spans="29:32" x14ac:dyDescent="0.2">
      <c r="AC126" s="3"/>
      <c r="AD126" s="4">
        <f t="shared" si="26"/>
        <v>38047</v>
      </c>
      <c r="AE126" t="str">
        <f t="shared" ref="AE126:AE156" si="28">IF(R17="tad","tad",R17)</f>
        <v>tad</v>
      </c>
      <c r="AF126">
        <f t="shared" si="25"/>
        <v>0</v>
      </c>
    </row>
    <row r="127" spans="29:32" x14ac:dyDescent="0.2">
      <c r="AC127" s="3"/>
      <c r="AD127" s="4">
        <f t="shared" si="26"/>
        <v>38048</v>
      </c>
      <c r="AE127" t="str">
        <f t="shared" si="28"/>
        <v>tad</v>
      </c>
      <c r="AF127">
        <f t="shared" si="25"/>
        <v>0</v>
      </c>
    </row>
    <row r="128" spans="29:32" x14ac:dyDescent="0.2">
      <c r="AC128" s="3"/>
      <c r="AD128" s="4">
        <f t="shared" si="26"/>
        <v>38049</v>
      </c>
      <c r="AE128" t="str">
        <f t="shared" si="28"/>
        <v>tad</v>
      </c>
      <c r="AF128">
        <f t="shared" si="25"/>
        <v>0</v>
      </c>
    </row>
    <row r="129" spans="29:32" x14ac:dyDescent="0.2">
      <c r="AC129" s="3"/>
      <c r="AD129" s="4">
        <f t="shared" si="26"/>
        <v>38050</v>
      </c>
      <c r="AE129" t="str">
        <f t="shared" si="28"/>
        <v>tad</v>
      </c>
      <c r="AF129">
        <f t="shared" si="25"/>
        <v>0</v>
      </c>
    </row>
    <row r="130" spans="29:32" x14ac:dyDescent="0.2">
      <c r="AC130" s="3"/>
      <c r="AD130" s="4">
        <f t="shared" si="26"/>
        <v>38051</v>
      </c>
      <c r="AE130" t="str">
        <f t="shared" si="28"/>
        <v>tad</v>
      </c>
      <c r="AF130">
        <f t="shared" ref="AF130:AF193" si="29">IF(COUNT(AD130:AE130)=2,0,-AC$49/500)</f>
        <v>0</v>
      </c>
    </row>
    <row r="131" spans="29:32" x14ac:dyDescent="0.2">
      <c r="AC131" s="3"/>
      <c r="AD131" s="4">
        <f t="shared" ref="AD131:AD194" si="30">AD130+1</f>
        <v>38052</v>
      </c>
      <c r="AE131" t="str">
        <f t="shared" si="28"/>
        <v>tad</v>
      </c>
      <c r="AF131">
        <f t="shared" si="29"/>
        <v>0</v>
      </c>
    </row>
    <row r="132" spans="29:32" x14ac:dyDescent="0.2">
      <c r="AC132" s="3"/>
      <c r="AD132" s="4">
        <f t="shared" si="30"/>
        <v>38053</v>
      </c>
      <c r="AE132" t="str">
        <f t="shared" si="28"/>
        <v>tad</v>
      </c>
      <c r="AF132">
        <f t="shared" si="29"/>
        <v>0</v>
      </c>
    </row>
    <row r="133" spans="29:32" x14ac:dyDescent="0.2">
      <c r="AC133" s="3"/>
      <c r="AD133" s="4">
        <f t="shared" si="30"/>
        <v>38054</v>
      </c>
      <c r="AE133" t="str">
        <f t="shared" si="28"/>
        <v>tad</v>
      </c>
      <c r="AF133">
        <f t="shared" si="29"/>
        <v>0</v>
      </c>
    </row>
    <row r="134" spans="29:32" x14ac:dyDescent="0.2">
      <c r="AC134" s="3"/>
      <c r="AD134" s="4">
        <f t="shared" si="30"/>
        <v>38055</v>
      </c>
      <c r="AE134" t="str">
        <f t="shared" si="28"/>
        <v>tad</v>
      </c>
      <c r="AF134">
        <f t="shared" si="29"/>
        <v>0</v>
      </c>
    </row>
    <row r="135" spans="29:32" x14ac:dyDescent="0.2">
      <c r="AC135" s="3"/>
      <c r="AD135" s="4">
        <f t="shared" si="30"/>
        <v>38056</v>
      </c>
      <c r="AE135" t="str">
        <f t="shared" si="28"/>
        <v>tad</v>
      </c>
      <c r="AF135">
        <f t="shared" si="29"/>
        <v>0</v>
      </c>
    </row>
    <row r="136" spans="29:32" x14ac:dyDescent="0.2">
      <c r="AC136" s="3"/>
      <c r="AD136" s="4">
        <f t="shared" si="30"/>
        <v>38057</v>
      </c>
      <c r="AE136" t="str">
        <f t="shared" si="28"/>
        <v>tad</v>
      </c>
      <c r="AF136">
        <f t="shared" si="29"/>
        <v>0</v>
      </c>
    </row>
    <row r="137" spans="29:32" x14ac:dyDescent="0.2">
      <c r="AC137" s="3"/>
      <c r="AD137" s="4">
        <f t="shared" si="30"/>
        <v>38058</v>
      </c>
      <c r="AE137" t="str">
        <f t="shared" si="28"/>
        <v>tad</v>
      </c>
      <c r="AF137">
        <f t="shared" si="29"/>
        <v>0</v>
      </c>
    </row>
    <row r="138" spans="29:32" x14ac:dyDescent="0.2">
      <c r="AC138" s="3"/>
      <c r="AD138" s="4">
        <f t="shared" si="30"/>
        <v>38059</v>
      </c>
      <c r="AE138" t="str">
        <f t="shared" si="28"/>
        <v>tad</v>
      </c>
      <c r="AF138">
        <f t="shared" si="29"/>
        <v>0</v>
      </c>
    </row>
    <row r="139" spans="29:32" x14ac:dyDescent="0.2">
      <c r="AC139" s="3"/>
      <c r="AD139" s="4">
        <f t="shared" si="30"/>
        <v>38060</v>
      </c>
      <c r="AE139" t="str">
        <f t="shared" si="28"/>
        <v>tad</v>
      </c>
      <c r="AF139">
        <f t="shared" si="29"/>
        <v>0</v>
      </c>
    </row>
    <row r="140" spans="29:32" x14ac:dyDescent="0.2">
      <c r="AC140" s="3"/>
      <c r="AD140" s="4">
        <f t="shared" si="30"/>
        <v>38061</v>
      </c>
      <c r="AE140" t="str">
        <f t="shared" si="28"/>
        <v>tad</v>
      </c>
      <c r="AF140">
        <f t="shared" si="29"/>
        <v>0</v>
      </c>
    </row>
    <row r="141" spans="29:32" x14ac:dyDescent="0.2">
      <c r="AC141" s="3"/>
      <c r="AD141" s="4">
        <f t="shared" si="30"/>
        <v>38062</v>
      </c>
      <c r="AE141" t="str">
        <f t="shared" si="28"/>
        <v>tad</v>
      </c>
      <c r="AF141">
        <f t="shared" si="29"/>
        <v>0</v>
      </c>
    </row>
    <row r="142" spans="29:32" x14ac:dyDescent="0.2">
      <c r="AC142" s="3"/>
      <c r="AD142" s="4">
        <f t="shared" si="30"/>
        <v>38063</v>
      </c>
      <c r="AE142" t="str">
        <f t="shared" si="28"/>
        <v>tad</v>
      </c>
      <c r="AF142">
        <f t="shared" si="29"/>
        <v>0</v>
      </c>
    </row>
    <row r="143" spans="29:32" x14ac:dyDescent="0.2">
      <c r="AC143" s="3"/>
      <c r="AD143" s="4">
        <f t="shared" si="30"/>
        <v>38064</v>
      </c>
      <c r="AE143" t="str">
        <f t="shared" si="28"/>
        <v>tad</v>
      </c>
      <c r="AF143">
        <f t="shared" si="29"/>
        <v>0</v>
      </c>
    </row>
    <row r="144" spans="29:32" x14ac:dyDescent="0.2">
      <c r="AC144" s="3"/>
      <c r="AD144" s="4">
        <f t="shared" si="30"/>
        <v>38065</v>
      </c>
      <c r="AE144" t="str">
        <f t="shared" si="28"/>
        <v>tad</v>
      </c>
      <c r="AF144">
        <f t="shared" si="29"/>
        <v>0</v>
      </c>
    </row>
    <row r="145" spans="29:32" x14ac:dyDescent="0.2">
      <c r="AC145" s="3"/>
      <c r="AD145" s="4">
        <f t="shared" si="30"/>
        <v>38066</v>
      </c>
      <c r="AE145" t="str">
        <f t="shared" si="28"/>
        <v>tad</v>
      </c>
      <c r="AF145">
        <f t="shared" si="29"/>
        <v>0</v>
      </c>
    </row>
    <row r="146" spans="29:32" x14ac:dyDescent="0.2">
      <c r="AC146" s="3"/>
      <c r="AD146" s="4">
        <f t="shared" si="30"/>
        <v>38067</v>
      </c>
      <c r="AE146" t="str">
        <f t="shared" si="28"/>
        <v>tad</v>
      </c>
      <c r="AF146">
        <f t="shared" si="29"/>
        <v>0</v>
      </c>
    </row>
    <row r="147" spans="29:32" x14ac:dyDescent="0.2">
      <c r="AC147" s="3"/>
      <c r="AD147" s="4">
        <f t="shared" si="30"/>
        <v>38068</v>
      </c>
      <c r="AE147" t="str">
        <f t="shared" si="28"/>
        <v>tad</v>
      </c>
      <c r="AF147">
        <f t="shared" si="29"/>
        <v>0</v>
      </c>
    </row>
    <row r="148" spans="29:32" x14ac:dyDescent="0.2">
      <c r="AC148" s="3"/>
      <c r="AD148" s="4">
        <f t="shared" si="30"/>
        <v>38069</v>
      </c>
      <c r="AE148" t="str">
        <f t="shared" si="28"/>
        <v>tad</v>
      </c>
      <c r="AF148">
        <f t="shared" si="29"/>
        <v>0</v>
      </c>
    </row>
    <row r="149" spans="29:32" x14ac:dyDescent="0.2">
      <c r="AC149" s="3"/>
      <c r="AD149" s="4">
        <f t="shared" si="30"/>
        <v>38070</v>
      </c>
      <c r="AE149" t="str">
        <f t="shared" si="28"/>
        <v>tad</v>
      </c>
      <c r="AF149">
        <f t="shared" si="29"/>
        <v>0</v>
      </c>
    </row>
    <row r="150" spans="29:32" x14ac:dyDescent="0.2">
      <c r="AC150" s="3"/>
      <c r="AD150" s="4">
        <f t="shared" si="30"/>
        <v>38071</v>
      </c>
      <c r="AE150" t="str">
        <f t="shared" si="28"/>
        <v>tad</v>
      </c>
      <c r="AF150">
        <f t="shared" si="29"/>
        <v>0</v>
      </c>
    </row>
    <row r="151" spans="29:32" x14ac:dyDescent="0.2">
      <c r="AC151" s="3"/>
      <c r="AD151" s="4">
        <f t="shared" si="30"/>
        <v>38072</v>
      </c>
      <c r="AE151" t="str">
        <f t="shared" si="28"/>
        <v>tad</v>
      </c>
      <c r="AF151">
        <f t="shared" si="29"/>
        <v>0</v>
      </c>
    </row>
    <row r="152" spans="29:32" x14ac:dyDescent="0.2">
      <c r="AC152" s="3"/>
      <c r="AD152" s="4">
        <f t="shared" si="30"/>
        <v>38073</v>
      </c>
      <c r="AE152" t="str">
        <f t="shared" si="28"/>
        <v>tad</v>
      </c>
      <c r="AF152">
        <f t="shared" si="29"/>
        <v>0</v>
      </c>
    </row>
    <row r="153" spans="29:32" x14ac:dyDescent="0.2">
      <c r="AC153" s="3"/>
      <c r="AD153" s="4">
        <f t="shared" si="30"/>
        <v>38074</v>
      </c>
      <c r="AE153" t="str">
        <f t="shared" si="28"/>
        <v>tad</v>
      </c>
      <c r="AF153">
        <f t="shared" si="29"/>
        <v>0</v>
      </c>
    </row>
    <row r="154" spans="29:32" x14ac:dyDescent="0.2">
      <c r="AC154" s="3"/>
      <c r="AD154" s="4">
        <f t="shared" si="30"/>
        <v>38075</v>
      </c>
      <c r="AE154" t="str">
        <f t="shared" si="28"/>
        <v>tad</v>
      </c>
      <c r="AF154">
        <f t="shared" si="29"/>
        <v>0</v>
      </c>
    </row>
    <row r="155" spans="29:32" x14ac:dyDescent="0.2">
      <c r="AC155" s="3"/>
      <c r="AD155" s="4">
        <f t="shared" si="30"/>
        <v>38076</v>
      </c>
      <c r="AE155" t="str">
        <f t="shared" si="28"/>
        <v>tad</v>
      </c>
      <c r="AF155">
        <f t="shared" si="29"/>
        <v>0</v>
      </c>
    </row>
    <row r="156" spans="29:32" x14ac:dyDescent="0.2">
      <c r="AC156" s="3"/>
      <c r="AD156" s="4">
        <f t="shared" si="30"/>
        <v>38077</v>
      </c>
      <c r="AE156" t="str">
        <f t="shared" si="28"/>
        <v>tad</v>
      </c>
      <c r="AF156">
        <f t="shared" si="29"/>
        <v>0</v>
      </c>
    </row>
    <row r="157" spans="29:32" x14ac:dyDescent="0.2">
      <c r="AC157" s="3"/>
      <c r="AD157" s="4">
        <f t="shared" si="30"/>
        <v>38078</v>
      </c>
      <c r="AE157" t="str">
        <f t="shared" ref="AE157:AE186" si="31">IF(S17="tad","tad",S17)</f>
        <v>tad</v>
      </c>
      <c r="AF157">
        <f t="shared" si="29"/>
        <v>0</v>
      </c>
    </row>
    <row r="158" spans="29:32" x14ac:dyDescent="0.2">
      <c r="AC158" s="3"/>
      <c r="AD158" s="4">
        <f t="shared" si="30"/>
        <v>38079</v>
      </c>
      <c r="AE158" t="str">
        <f t="shared" si="31"/>
        <v>tad</v>
      </c>
      <c r="AF158">
        <f t="shared" si="29"/>
        <v>0</v>
      </c>
    </row>
    <row r="159" spans="29:32" x14ac:dyDescent="0.2">
      <c r="AC159" s="3"/>
      <c r="AD159" s="4">
        <f t="shared" si="30"/>
        <v>38080</v>
      </c>
      <c r="AE159" t="str">
        <f t="shared" si="31"/>
        <v>tad</v>
      </c>
      <c r="AF159">
        <f t="shared" si="29"/>
        <v>0</v>
      </c>
    </row>
    <row r="160" spans="29:32" x14ac:dyDescent="0.2">
      <c r="AC160" s="3"/>
      <c r="AD160" s="4">
        <f t="shared" si="30"/>
        <v>38081</v>
      </c>
      <c r="AE160" t="str">
        <f t="shared" si="31"/>
        <v>tad</v>
      </c>
      <c r="AF160">
        <f t="shared" si="29"/>
        <v>0</v>
      </c>
    </row>
    <row r="161" spans="29:32" x14ac:dyDescent="0.2">
      <c r="AC161" s="3"/>
      <c r="AD161" s="4">
        <f t="shared" si="30"/>
        <v>38082</v>
      </c>
      <c r="AE161" t="str">
        <f t="shared" si="31"/>
        <v>tad</v>
      </c>
      <c r="AF161">
        <f t="shared" si="29"/>
        <v>0</v>
      </c>
    </row>
    <row r="162" spans="29:32" x14ac:dyDescent="0.2">
      <c r="AC162" s="3"/>
      <c r="AD162" s="4">
        <f t="shared" si="30"/>
        <v>38083</v>
      </c>
      <c r="AE162" t="str">
        <f t="shared" si="31"/>
        <v>tad</v>
      </c>
      <c r="AF162">
        <f t="shared" si="29"/>
        <v>0</v>
      </c>
    </row>
    <row r="163" spans="29:32" x14ac:dyDescent="0.2">
      <c r="AC163" s="3"/>
      <c r="AD163" s="4">
        <f t="shared" si="30"/>
        <v>38084</v>
      </c>
      <c r="AE163" t="str">
        <f t="shared" si="31"/>
        <v>tad</v>
      </c>
      <c r="AF163">
        <f t="shared" si="29"/>
        <v>0</v>
      </c>
    </row>
    <row r="164" spans="29:32" x14ac:dyDescent="0.2">
      <c r="AC164" s="3"/>
      <c r="AD164" s="4">
        <f t="shared" si="30"/>
        <v>38085</v>
      </c>
      <c r="AE164" t="str">
        <f t="shared" si="31"/>
        <v>tad</v>
      </c>
      <c r="AF164">
        <f t="shared" si="29"/>
        <v>0</v>
      </c>
    </row>
    <row r="165" spans="29:32" x14ac:dyDescent="0.2">
      <c r="AC165" s="3"/>
      <c r="AD165" s="4">
        <f t="shared" si="30"/>
        <v>38086</v>
      </c>
      <c r="AE165" t="str">
        <f t="shared" si="31"/>
        <v>tad</v>
      </c>
      <c r="AF165">
        <f t="shared" si="29"/>
        <v>0</v>
      </c>
    </row>
    <row r="166" spans="29:32" x14ac:dyDescent="0.2">
      <c r="AC166" s="3"/>
      <c r="AD166" s="4">
        <f t="shared" si="30"/>
        <v>38087</v>
      </c>
      <c r="AE166" t="str">
        <f t="shared" si="31"/>
        <v>tad</v>
      </c>
      <c r="AF166">
        <f t="shared" si="29"/>
        <v>0</v>
      </c>
    </row>
    <row r="167" spans="29:32" x14ac:dyDescent="0.2">
      <c r="AC167" s="3"/>
      <c r="AD167" s="4">
        <f t="shared" si="30"/>
        <v>38088</v>
      </c>
      <c r="AE167" t="str">
        <f t="shared" si="31"/>
        <v>tad</v>
      </c>
      <c r="AF167">
        <f t="shared" si="29"/>
        <v>0</v>
      </c>
    </row>
    <row r="168" spans="29:32" x14ac:dyDescent="0.2">
      <c r="AC168" s="3"/>
      <c r="AD168" s="4">
        <f t="shared" si="30"/>
        <v>38089</v>
      </c>
      <c r="AE168" t="str">
        <f t="shared" si="31"/>
        <v>tad</v>
      </c>
      <c r="AF168">
        <f t="shared" si="29"/>
        <v>0</v>
      </c>
    </row>
    <row r="169" spans="29:32" x14ac:dyDescent="0.2">
      <c r="AC169" s="3"/>
      <c r="AD169" s="4">
        <f t="shared" si="30"/>
        <v>38090</v>
      </c>
      <c r="AE169" t="str">
        <f t="shared" si="31"/>
        <v>tad</v>
      </c>
      <c r="AF169">
        <f t="shared" si="29"/>
        <v>0</v>
      </c>
    </row>
    <row r="170" spans="29:32" x14ac:dyDescent="0.2">
      <c r="AC170" s="3"/>
      <c r="AD170" s="4">
        <f t="shared" si="30"/>
        <v>38091</v>
      </c>
      <c r="AE170" t="str">
        <f t="shared" si="31"/>
        <v>tad</v>
      </c>
      <c r="AF170">
        <f t="shared" si="29"/>
        <v>0</v>
      </c>
    </row>
    <row r="171" spans="29:32" x14ac:dyDescent="0.2">
      <c r="AC171" s="3"/>
      <c r="AD171" s="4">
        <f t="shared" si="30"/>
        <v>38092</v>
      </c>
      <c r="AE171" t="str">
        <f t="shared" si="31"/>
        <v>tad</v>
      </c>
      <c r="AF171">
        <f t="shared" si="29"/>
        <v>0</v>
      </c>
    </row>
    <row r="172" spans="29:32" x14ac:dyDescent="0.2">
      <c r="AC172" s="3"/>
      <c r="AD172" s="4">
        <f t="shared" si="30"/>
        <v>38093</v>
      </c>
      <c r="AE172" t="str">
        <f t="shared" si="31"/>
        <v>tad</v>
      </c>
      <c r="AF172">
        <f t="shared" si="29"/>
        <v>0</v>
      </c>
    </row>
    <row r="173" spans="29:32" x14ac:dyDescent="0.2">
      <c r="AC173" s="3"/>
      <c r="AD173" s="4">
        <f t="shared" si="30"/>
        <v>38094</v>
      </c>
      <c r="AE173" t="str">
        <f t="shared" si="31"/>
        <v>tad</v>
      </c>
      <c r="AF173">
        <f t="shared" si="29"/>
        <v>0</v>
      </c>
    </row>
    <row r="174" spans="29:32" x14ac:dyDescent="0.2">
      <c r="AC174" s="3"/>
      <c r="AD174" s="4">
        <f t="shared" si="30"/>
        <v>38095</v>
      </c>
      <c r="AE174" t="str">
        <f t="shared" si="31"/>
        <v>tad</v>
      </c>
      <c r="AF174">
        <f t="shared" si="29"/>
        <v>0</v>
      </c>
    </row>
    <row r="175" spans="29:32" x14ac:dyDescent="0.2">
      <c r="AC175" s="3"/>
      <c r="AD175" s="4">
        <f t="shared" si="30"/>
        <v>38096</v>
      </c>
      <c r="AE175" t="str">
        <f t="shared" si="31"/>
        <v>tad</v>
      </c>
      <c r="AF175">
        <f t="shared" si="29"/>
        <v>0</v>
      </c>
    </row>
    <row r="176" spans="29:32" x14ac:dyDescent="0.2">
      <c r="AC176" s="3"/>
      <c r="AD176" s="4">
        <f t="shared" si="30"/>
        <v>38097</v>
      </c>
      <c r="AE176" t="str">
        <f t="shared" si="31"/>
        <v>tad</v>
      </c>
      <c r="AF176">
        <f t="shared" si="29"/>
        <v>0</v>
      </c>
    </row>
    <row r="177" spans="29:32" x14ac:dyDescent="0.2">
      <c r="AC177" s="3"/>
      <c r="AD177" s="4">
        <f t="shared" si="30"/>
        <v>38098</v>
      </c>
      <c r="AE177" t="str">
        <f t="shared" si="31"/>
        <v>tad</v>
      </c>
      <c r="AF177">
        <f t="shared" si="29"/>
        <v>0</v>
      </c>
    </row>
    <row r="178" spans="29:32" x14ac:dyDescent="0.2">
      <c r="AC178" s="3"/>
      <c r="AD178" s="4">
        <f t="shared" si="30"/>
        <v>38099</v>
      </c>
      <c r="AE178" t="str">
        <f t="shared" si="31"/>
        <v>tad</v>
      </c>
      <c r="AF178">
        <f t="shared" si="29"/>
        <v>0</v>
      </c>
    </row>
    <row r="179" spans="29:32" x14ac:dyDescent="0.2">
      <c r="AC179" s="3"/>
      <c r="AD179" s="4">
        <f t="shared" si="30"/>
        <v>38100</v>
      </c>
      <c r="AE179" t="str">
        <f t="shared" si="31"/>
        <v>tad</v>
      </c>
      <c r="AF179">
        <f t="shared" si="29"/>
        <v>0</v>
      </c>
    </row>
    <row r="180" spans="29:32" x14ac:dyDescent="0.2">
      <c r="AC180" s="3"/>
      <c r="AD180" s="4">
        <f t="shared" si="30"/>
        <v>38101</v>
      </c>
      <c r="AE180" t="str">
        <f t="shared" si="31"/>
        <v>tad</v>
      </c>
      <c r="AF180">
        <f t="shared" si="29"/>
        <v>0</v>
      </c>
    </row>
    <row r="181" spans="29:32" x14ac:dyDescent="0.2">
      <c r="AC181" s="3"/>
      <c r="AD181" s="4">
        <f t="shared" si="30"/>
        <v>38102</v>
      </c>
      <c r="AE181" t="str">
        <f t="shared" si="31"/>
        <v>tad</v>
      </c>
      <c r="AF181">
        <f t="shared" si="29"/>
        <v>0</v>
      </c>
    </row>
    <row r="182" spans="29:32" x14ac:dyDescent="0.2">
      <c r="AC182" s="3"/>
      <c r="AD182" s="4">
        <f t="shared" si="30"/>
        <v>38103</v>
      </c>
      <c r="AE182" t="str">
        <f t="shared" si="31"/>
        <v>tad</v>
      </c>
      <c r="AF182">
        <f t="shared" si="29"/>
        <v>0</v>
      </c>
    </row>
    <row r="183" spans="29:32" x14ac:dyDescent="0.2">
      <c r="AC183" s="3"/>
      <c r="AD183" s="4">
        <f t="shared" si="30"/>
        <v>38104</v>
      </c>
      <c r="AE183" t="str">
        <f t="shared" si="31"/>
        <v>tad</v>
      </c>
      <c r="AF183">
        <f t="shared" si="29"/>
        <v>0</v>
      </c>
    </row>
    <row r="184" spans="29:32" x14ac:dyDescent="0.2">
      <c r="AC184" s="3"/>
      <c r="AD184" s="4">
        <f t="shared" si="30"/>
        <v>38105</v>
      </c>
      <c r="AE184" t="str">
        <f t="shared" si="31"/>
        <v>tad</v>
      </c>
      <c r="AF184">
        <f t="shared" si="29"/>
        <v>0</v>
      </c>
    </row>
    <row r="185" spans="29:32" x14ac:dyDescent="0.2">
      <c r="AC185" s="3"/>
      <c r="AD185" s="4">
        <f t="shared" si="30"/>
        <v>38106</v>
      </c>
      <c r="AE185" t="str">
        <f t="shared" si="31"/>
        <v>tad</v>
      </c>
      <c r="AF185">
        <f t="shared" si="29"/>
        <v>0</v>
      </c>
    </row>
    <row r="186" spans="29:32" x14ac:dyDescent="0.2">
      <c r="AC186" s="3"/>
      <c r="AD186" s="4">
        <f t="shared" si="30"/>
        <v>38107</v>
      </c>
      <c r="AE186" t="str">
        <f t="shared" si="31"/>
        <v>tad</v>
      </c>
      <c r="AF186">
        <f t="shared" si="29"/>
        <v>0</v>
      </c>
    </row>
    <row r="187" spans="29:32" x14ac:dyDescent="0.2">
      <c r="AC187" s="3"/>
      <c r="AD187" s="4">
        <f t="shared" si="30"/>
        <v>38108</v>
      </c>
      <c r="AE187" t="str">
        <f t="shared" ref="AE187:AE217" si="32">IF(T17="tad","tad",T17)</f>
        <v>tad</v>
      </c>
      <c r="AF187">
        <f t="shared" si="29"/>
        <v>0</v>
      </c>
    </row>
    <row r="188" spans="29:32" x14ac:dyDescent="0.2">
      <c r="AC188" s="3"/>
      <c r="AD188" s="4">
        <f t="shared" si="30"/>
        <v>38109</v>
      </c>
      <c r="AE188" t="str">
        <f t="shared" si="32"/>
        <v>tad</v>
      </c>
      <c r="AF188">
        <f t="shared" si="29"/>
        <v>0</v>
      </c>
    </row>
    <row r="189" spans="29:32" x14ac:dyDescent="0.2">
      <c r="AC189" s="3"/>
      <c r="AD189" s="4">
        <f t="shared" si="30"/>
        <v>38110</v>
      </c>
      <c r="AE189" t="str">
        <f t="shared" si="32"/>
        <v>tad</v>
      </c>
      <c r="AF189">
        <f t="shared" si="29"/>
        <v>0</v>
      </c>
    </row>
    <row r="190" spans="29:32" x14ac:dyDescent="0.2">
      <c r="AC190" s="3"/>
      <c r="AD190" s="4">
        <f t="shared" si="30"/>
        <v>38111</v>
      </c>
      <c r="AE190" t="str">
        <f t="shared" si="32"/>
        <v>tad</v>
      </c>
      <c r="AF190">
        <f t="shared" si="29"/>
        <v>0</v>
      </c>
    </row>
    <row r="191" spans="29:32" x14ac:dyDescent="0.2">
      <c r="AC191" s="3"/>
      <c r="AD191" s="4">
        <f t="shared" si="30"/>
        <v>38112</v>
      </c>
      <c r="AE191" t="str">
        <f t="shared" si="32"/>
        <v>tad</v>
      </c>
      <c r="AF191">
        <f t="shared" si="29"/>
        <v>0</v>
      </c>
    </row>
    <row r="192" spans="29:32" x14ac:dyDescent="0.2">
      <c r="AC192" s="3"/>
      <c r="AD192" s="4">
        <f t="shared" si="30"/>
        <v>38113</v>
      </c>
      <c r="AE192" t="str">
        <f t="shared" si="32"/>
        <v>tad</v>
      </c>
      <c r="AF192">
        <f t="shared" si="29"/>
        <v>0</v>
      </c>
    </row>
    <row r="193" spans="29:32" x14ac:dyDescent="0.2">
      <c r="AC193" s="3"/>
      <c r="AD193" s="4">
        <f t="shared" si="30"/>
        <v>38114</v>
      </c>
      <c r="AE193" t="str">
        <f t="shared" si="32"/>
        <v>tad</v>
      </c>
      <c r="AF193">
        <f t="shared" si="29"/>
        <v>0</v>
      </c>
    </row>
    <row r="194" spans="29:32" x14ac:dyDescent="0.2">
      <c r="AC194" s="3"/>
      <c r="AD194" s="4">
        <f t="shared" si="30"/>
        <v>38115</v>
      </c>
      <c r="AE194" t="str">
        <f t="shared" si="32"/>
        <v>tad</v>
      </c>
      <c r="AF194">
        <f t="shared" ref="AF194:AF257" si="33">IF(COUNT(AD194:AE194)=2,0,-AC$49/500)</f>
        <v>0</v>
      </c>
    </row>
    <row r="195" spans="29:32" x14ac:dyDescent="0.2">
      <c r="AC195" s="3"/>
      <c r="AD195" s="4">
        <f t="shared" ref="AD195:AD258" si="34">AD194+1</f>
        <v>38116</v>
      </c>
      <c r="AE195" t="str">
        <f t="shared" si="32"/>
        <v>tad</v>
      </c>
      <c r="AF195">
        <f t="shared" si="33"/>
        <v>0</v>
      </c>
    </row>
    <row r="196" spans="29:32" x14ac:dyDescent="0.2">
      <c r="AC196" s="3"/>
      <c r="AD196" s="4">
        <f t="shared" si="34"/>
        <v>38117</v>
      </c>
      <c r="AE196" t="str">
        <f t="shared" si="32"/>
        <v>tad</v>
      </c>
      <c r="AF196">
        <f t="shared" si="33"/>
        <v>0</v>
      </c>
    </row>
    <row r="197" spans="29:32" x14ac:dyDescent="0.2">
      <c r="AC197" s="3"/>
      <c r="AD197" s="4">
        <f t="shared" si="34"/>
        <v>38118</v>
      </c>
      <c r="AE197" t="str">
        <f t="shared" si="32"/>
        <v>tad</v>
      </c>
      <c r="AF197">
        <f t="shared" si="33"/>
        <v>0</v>
      </c>
    </row>
    <row r="198" spans="29:32" x14ac:dyDescent="0.2">
      <c r="AC198" s="3"/>
      <c r="AD198" s="4">
        <f t="shared" si="34"/>
        <v>38119</v>
      </c>
      <c r="AE198" t="str">
        <f t="shared" si="32"/>
        <v>tad</v>
      </c>
      <c r="AF198">
        <f t="shared" si="33"/>
        <v>0</v>
      </c>
    </row>
    <row r="199" spans="29:32" x14ac:dyDescent="0.2">
      <c r="AC199" s="3"/>
      <c r="AD199" s="4">
        <f t="shared" si="34"/>
        <v>38120</v>
      </c>
      <c r="AE199" t="str">
        <f t="shared" si="32"/>
        <v>tad</v>
      </c>
      <c r="AF199">
        <f t="shared" si="33"/>
        <v>0</v>
      </c>
    </row>
    <row r="200" spans="29:32" x14ac:dyDescent="0.2">
      <c r="AC200" s="3"/>
      <c r="AD200" s="4">
        <f t="shared" si="34"/>
        <v>38121</v>
      </c>
      <c r="AE200" t="str">
        <f t="shared" si="32"/>
        <v>tad</v>
      </c>
      <c r="AF200">
        <f t="shared" si="33"/>
        <v>0</v>
      </c>
    </row>
    <row r="201" spans="29:32" x14ac:dyDescent="0.2">
      <c r="AC201" s="3"/>
      <c r="AD201" s="4">
        <f t="shared" si="34"/>
        <v>38122</v>
      </c>
      <c r="AE201" t="str">
        <f t="shared" si="32"/>
        <v>tad</v>
      </c>
      <c r="AF201">
        <f t="shared" si="33"/>
        <v>0</v>
      </c>
    </row>
    <row r="202" spans="29:32" x14ac:dyDescent="0.2">
      <c r="AC202" s="3"/>
      <c r="AD202" s="4">
        <f t="shared" si="34"/>
        <v>38123</v>
      </c>
      <c r="AE202" t="str">
        <f t="shared" si="32"/>
        <v>tad</v>
      </c>
      <c r="AF202">
        <f t="shared" si="33"/>
        <v>0</v>
      </c>
    </row>
    <row r="203" spans="29:32" x14ac:dyDescent="0.2">
      <c r="AC203" s="3"/>
      <c r="AD203" s="4">
        <f t="shared" si="34"/>
        <v>38124</v>
      </c>
      <c r="AE203" t="str">
        <f t="shared" si="32"/>
        <v>tad</v>
      </c>
      <c r="AF203">
        <f t="shared" si="33"/>
        <v>0</v>
      </c>
    </row>
    <row r="204" spans="29:32" x14ac:dyDescent="0.2">
      <c r="AC204" s="3"/>
      <c r="AD204" s="4">
        <f t="shared" si="34"/>
        <v>38125</v>
      </c>
      <c r="AE204" t="str">
        <f t="shared" si="32"/>
        <v>tad</v>
      </c>
      <c r="AF204">
        <f t="shared" si="33"/>
        <v>0</v>
      </c>
    </row>
    <row r="205" spans="29:32" x14ac:dyDescent="0.2">
      <c r="AC205" s="3"/>
      <c r="AD205" s="4">
        <f t="shared" si="34"/>
        <v>38126</v>
      </c>
      <c r="AE205" t="str">
        <f t="shared" si="32"/>
        <v>tad</v>
      </c>
      <c r="AF205">
        <f t="shared" si="33"/>
        <v>0</v>
      </c>
    </row>
    <row r="206" spans="29:32" x14ac:dyDescent="0.2">
      <c r="AC206" s="3"/>
      <c r="AD206" s="4">
        <f t="shared" si="34"/>
        <v>38127</v>
      </c>
      <c r="AE206" t="str">
        <f t="shared" si="32"/>
        <v>tad</v>
      </c>
      <c r="AF206">
        <f t="shared" si="33"/>
        <v>0</v>
      </c>
    </row>
    <row r="207" spans="29:32" x14ac:dyDescent="0.2">
      <c r="AC207" s="3"/>
      <c r="AD207" s="4">
        <f t="shared" si="34"/>
        <v>38128</v>
      </c>
      <c r="AE207" t="str">
        <f t="shared" si="32"/>
        <v>tad</v>
      </c>
      <c r="AF207">
        <f t="shared" si="33"/>
        <v>0</v>
      </c>
    </row>
    <row r="208" spans="29:32" x14ac:dyDescent="0.2">
      <c r="AC208" s="3"/>
      <c r="AD208" s="4">
        <f t="shared" si="34"/>
        <v>38129</v>
      </c>
      <c r="AE208" t="str">
        <f t="shared" si="32"/>
        <v>tad</v>
      </c>
      <c r="AF208">
        <f t="shared" si="33"/>
        <v>0</v>
      </c>
    </row>
    <row r="209" spans="29:32" x14ac:dyDescent="0.2">
      <c r="AC209" s="3"/>
      <c r="AD209" s="4">
        <f t="shared" si="34"/>
        <v>38130</v>
      </c>
      <c r="AE209" t="str">
        <f t="shared" si="32"/>
        <v>tad</v>
      </c>
      <c r="AF209">
        <f t="shared" si="33"/>
        <v>0</v>
      </c>
    </row>
    <row r="210" spans="29:32" x14ac:dyDescent="0.2">
      <c r="AC210" s="3"/>
      <c r="AD210" s="4">
        <f t="shared" si="34"/>
        <v>38131</v>
      </c>
      <c r="AE210" t="str">
        <f t="shared" si="32"/>
        <v>tad</v>
      </c>
      <c r="AF210">
        <f t="shared" si="33"/>
        <v>0</v>
      </c>
    </row>
    <row r="211" spans="29:32" x14ac:dyDescent="0.2">
      <c r="AC211" s="3"/>
      <c r="AD211" s="4">
        <f t="shared" si="34"/>
        <v>38132</v>
      </c>
      <c r="AE211" t="str">
        <f t="shared" si="32"/>
        <v>tad</v>
      </c>
      <c r="AF211">
        <f t="shared" si="33"/>
        <v>0</v>
      </c>
    </row>
    <row r="212" spans="29:32" x14ac:dyDescent="0.2">
      <c r="AC212" s="3"/>
      <c r="AD212" s="4">
        <f t="shared" si="34"/>
        <v>38133</v>
      </c>
      <c r="AE212" t="str">
        <f t="shared" si="32"/>
        <v>tad</v>
      </c>
      <c r="AF212">
        <f t="shared" si="33"/>
        <v>0</v>
      </c>
    </row>
    <row r="213" spans="29:32" x14ac:dyDescent="0.2">
      <c r="AC213" s="3"/>
      <c r="AD213" s="4">
        <f t="shared" si="34"/>
        <v>38134</v>
      </c>
      <c r="AE213" t="str">
        <f t="shared" si="32"/>
        <v>tad</v>
      </c>
      <c r="AF213">
        <f t="shared" si="33"/>
        <v>0</v>
      </c>
    </row>
    <row r="214" spans="29:32" x14ac:dyDescent="0.2">
      <c r="AC214" s="3"/>
      <c r="AD214" s="4">
        <f t="shared" si="34"/>
        <v>38135</v>
      </c>
      <c r="AE214" t="str">
        <f t="shared" si="32"/>
        <v>tad</v>
      </c>
      <c r="AF214">
        <f t="shared" si="33"/>
        <v>0</v>
      </c>
    </row>
    <row r="215" spans="29:32" x14ac:dyDescent="0.2">
      <c r="AC215" s="3"/>
      <c r="AD215" s="4">
        <f t="shared" si="34"/>
        <v>38136</v>
      </c>
      <c r="AE215" t="str">
        <f t="shared" si="32"/>
        <v>tad</v>
      </c>
      <c r="AF215">
        <f t="shared" si="33"/>
        <v>0</v>
      </c>
    </row>
    <row r="216" spans="29:32" x14ac:dyDescent="0.2">
      <c r="AC216" s="3"/>
      <c r="AD216" s="4">
        <f t="shared" si="34"/>
        <v>38137</v>
      </c>
      <c r="AE216" t="str">
        <f t="shared" si="32"/>
        <v>tad</v>
      </c>
      <c r="AF216">
        <f t="shared" si="33"/>
        <v>0</v>
      </c>
    </row>
    <row r="217" spans="29:32" x14ac:dyDescent="0.2">
      <c r="AC217" s="3"/>
      <c r="AD217" s="4">
        <f t="shared" si="34"/>
        <v>38138</v>
      </c>
      <c r="AE217" t="str">
        <f t="shared" si="32"/>
        <v>tad</v>
      </c>
      <c r="AF217">
        <f t="shared" si="33"/>
        <v>0</v>
      </c>
    </row>
    <row r="218" spans="29:32" x14ac:dyDescent="0.2">
      <c r="AC218" s="3"/>
      <c r="AD218" s="4">
        <f t="shared" si="34"/>
        <v>38139</v>
      </c>
      <c r="AE218" t="str">
        <f t="shared" ref="AE218:AE247" si="35">IF(U17="tad","tad",U17)</f>
        <v>tad</v>
      </c>
      <c r="AF218">
        <f t="shared" si="33"/>
        <v>0</v>
      </c>
    </row>
    <row r="219" spans="29:32" x14ac:dyDescent="0.2">
      <c r="AC219" s="3"/>
      <c r="AD219" s="4">
        <f t="shared" si="34"/>
        <v>38140</v>
      </c>
      <c r="AE219" t="str">
        <f t="shared" si="35"/>
        <v>tad</v>
      </c>
      <c r="AF219">
        <f t="shared" si="33"/>
        <v>0</v>
      </c>
    </row>
    <row r="220" spans="29:32" x14ac:dyDescent="0.2">
      <c r="AC220" s="3"/>
      <c r="AD220" s="4">
        <f t="shared" si="34"/>
        <v>38141</v>
      </c>
      <c r="AE220" t="str">
        <f t="shared" si="35"/>
        <v>tad</v>
      </c>
      <c r="AF220">
        <f t="shared" si="33"/>
        <v>0</v>
      </c>
    </row>
    <row r="221" spans="29:32" x14ac:dyDescent="0.2">
      <c r="AC221" s="3"/>
      <c r="AD221" s="4">
        <f t="shared" si="34"/>
        <v>38142</v>
      </c>
      <c r="AE221" t="str">
        <f t="shared" si="35"/>
        <v>tad</v>
      </c>
      <c r="AF221">
        <f t="shared" si="33"/>
        <v>0</v>
      </c>
    </row>
    <row r="222" spans="29:32" x14ac:dyDescent="0.2">
      <c r="AC222" s="3"/>
      <c r="AD222" s="4">
        <f t="shared" si="34"/>
        <v>38143</v>
      </c>
      <c r="AE222" t="str">
        <f t="shared" si="35"/>
        <v>tad</v>
      </c>
      <c r="AF222">
        <f t="shared" si="33"/>
        <v>0</v>
      </c>
    </row>
    <row r="223" spans="29:32" x14ac:dyDescent="0.2">
      <c r="AC223" s="3"/>
      <c r="AD223" s="4">
        <f t="shared" si="34"/>
        <v>38144</v>
      </c>
      <c r="AE223" t="str">
        <f t="shared" si="35"/>
        <v>tad</v>
      </c>
      <c r="AF223">
        <f t="shared" si="33"/>
        <v>0</v>
      </c>
    </row>
    <row r="224" spans="29:32" x14ac:dyDescent="0.2">
      <c r="AC224" s="3"/>
      <c r="AD224" s="4">
        <f t="shared" si="34"/>
        <v>38145</v>
      </c>
      <c r="AE224" t="str">
        <f t="shared" si="35"/>
        <v>tad</v>
      </c>
      <c r="AF224">
        <f t="shared" si="33"/>
        <v>0</v>
      </c>
    </row>
    <row r="225" spans="29:32" x14ac:dyDescent="0.2">
      <c r="AC225" s="3"/>
      <c r="AD225" s="4">
        <f t="shared" si="34"/>
        <v>38146</v>
      </c>
      <c r="AE225" t="str">
        <f t="shared" si="35"/>
        <v>tad</v>
      </c>
      <c r="AF225">
        <f t="shared" si="33"/>
        <v>0</v>
      </c>
    </row>
    <row r="226" spans="29:32" x14ac:dyDescent="0.2">
      <c r="AC226" s="3"/>
      <c r="AD226" s="4">
        <f t="shared" si="34"/>
        <v>38147</v>
      </c>
      <c r="AE226" t="str">
        <f t="shared" si="35"/>
        <v>tad</v>
      </c>
      <c r="AF226">
        <f t="shared" si="33"/>
        <v>0</v>
      </c>
    </row>
    <row r="227" spans="29:32" x14ac:dyDescent="0.2">
      <c r="AC227" s="3"/>
      <c r="AD227" s="4">
        <f t="shared" si="34"/>
        <v>38148</v>
      </c>
      <c r="AE227" t="str">
        <f t="shared" si="35"/>
        <v>tad</v>
      </c>
      <c r="AF227">
        <f t="shared" si="33"/>
        <v>0</v>
      </c>
    </row>
    <row r="228" spans="29:32" x14ac:dyDescent="0.2">
      <c r="AC228" s="3"/>
      <c r="AD228" s="4">
        <f t="shared" si="34"/>
        <v>38149</v>
      </c>
      <c r="AE228" t="str">
        <f t="shared" si="35"/>
        <v>tad</v>
      </c>
      <c r="AF228">
        <f t="shared" si="33"/>
        <v>0</v>
      </c>
    </row>
    <row r="229" spans="29:32" x14ac:dyDescent="0.2">
      <c r="AC229" s="3"/>
      <c r="AD229" s="4">
        <f t="shared" si="34"/>
        <v>38150</v>
      </c>
      <c r="AE229" t="str">
        <f t="shared" si="35"/>
        <v>tad</v>
      </c>
      <c r="AF229">
        <f t="shared" si="33"/>
        <v>0</v>
      </c>
    </row>
    <row r="230" spans="29:32" x14ac:dyDescent="0.2">
      <c r="AC230" s="3"/>
      <c r="AD230" s="4">
        <f t="shared" si="34"/>
        <v>38151</v>
      </c>
      <c r="AE230" t="str">
        <f t="shared" si="35"/>
        <v>tad</v>
      </c>
      <c r="AF230">
        <f t="shared" si="33"/>
        <v>0</v>
      </c>
    </row>
    <row r="231" spans="29:32" x14ac:dyDescent="0.2">
      <c r="AC231" s="3"/>
      <c r="AD231" s="4">
        <f t="shared" si="34"/>
        <v>38152</v>
      </c>
      <c r="AE231" t="str">
        <f t="shared" si="35"/>
        <v>tad</v>
      </c>
      <c r="AF231">
        <f t="shared" si="33"/>
        <v>0</v>
      </c>
    </row>
    <row r="232" spans="29:32" x14ac:dyDescent="0.2">
      <c r="AC232" s="3"/>
      <c r="AD232" s="4">
        <f t="shared" si="34"/>
        <v>38153</v>
      </c>
      <c r="AE232" t="str">
        <f t="shared" si="35"/>
        <v>tad</v>
      </c>
      <c r="AF232">
        <f t="shared" si="33"/>
        <v>0</v>
      </c>
    </row>
    <row r="233" spans="29:32" x14ac:dyDescent="0.2">
      <c r="AC233" s="3"/>
      <c r="AD233" s="4">
        <f t="shared" si="34"/>
        <v>38154</v>
      </c>
      <c r="AE233" t="str">
        <f t="shared" si="35"/>
        <v>tad</v>
      </c>
      <c r="AF233">
        <f t="shared" si="33"/>
        <v>0</v>
      </c>
    </row>
    <row r="234" spans="29:32" x14ac:dyDescent="0.2">
      <c r="AC234" s="3"/>
      <c r="AD234" s="4">
        <f t="shared" si="34"/>
        <v>38155</v>
      </c>
      <c r="AE234" t="str">
        <f t="shared" si="35"/>
        <v>tad</v>
      </c>
      <c r="AF234">
        <f t="shared" si="33"/>
        <v>0</v>
      </c>
    </row>
    <row r="235" spans="29:32" x14ac:dyDescent="0.2">
      <c r="AC235" s="3"/>
      <c r="AD235" s="4">
        <f t="shared" si="34"/>
        <v>38156</v>
      </c>
      <c r="AE235" t="str">
        <f t="shared" si="35"/>
        <v>tad</v>
      </c>
      <c r="AF235">
        <f t="shared" si="33"/>
        <v>0</v>
      </c>
    </row>
    <row r="236" spans="29:32" x14ac:dyDescent="0.2">
      <c r="AC236" s="3"/>
      <c r="AD236" s="4">
        <f t="shared" si="34"/>
        <v>38157</v>
      </c>
      <c r="AE236" t="str">
        <f t="shared" si="35"/>
        <v>tad</v>
      </c>
      <c r="AF236">
        <f t="shared" si="33"/>
        <v>0</v>
      </c>
    </row>
    <row r="237" spans="29:32" x14ac:dyDescent="0.2">
      <c r="AC237" s="3"/>
      <c r="AD237" s="4">
        <f t="shared" si="34"/>
        <v>38158</v>
      </c>
      <c r="AE237" t="str">
        <f t="shared" si="35"/>
        <v>tad</v>
      </c>
      <c r="AF237">
        <f t="shared" si="33"/>
        <v>0</v>
      </c>
    </row>
    <row r="238" spans="29:32" x14ac:dyDescent="0.2">
      <c r="AC238" s="3"/>
      <c r="AD238" s="4">
        <f t="shared" si="34"/>
        <v>38159</v>
      </c>
      <c r="AE238" t="str">
        <f t="shared" si="35"/>
        <v>tad</v>
      </c>
      <c r="AF238">
        <f t="shared" si="33"/>
        <v>0</v>
      </c>
    </row>
    <row r="239" spans="29:32" x14ac:dyDescent="0.2">
      <c r="AC239" s="3"/>
      <c r="AD239" s="4">
        <f t="shared" si="34"/>
        <v>38160</v>
      </c>
      <c r="AE239" t="str">
        <f t="shared" si="35"/>
        <v>tad</v>
      </c>
      <c r="AF239">
        <f t="shared" si="33"/>
        <v>0</v>
      </c>
    </row>
    <row r="240" spans="29:32" x14ac:dyDescent="0.2">
      <c r="AC240" s="3"/>
      <c r="AD240" s="4">
        <f t="shared" si="34"/>
        <v>38161</v>
      </c>
      <c r="AE240" t="str">
        <f t="shared" si="35"/>
        <v>tad</v>
      </c>
      <c r="AF240">
        <f t="shared" si="33"/>
        <v>0</v>
      </c>
    </row>
    <row r="241" spans="29:32" x14ac:dyDescent="0.2">
      <c r="AC241" s="3"/>
      <c r="AD241" s="4">
        <f t="shared" si="34"/>
        <v>38162</v>
      </c>
      <c r="AE241" t="str">
        <f t="shared" si="35"/>
        <v>tad</v>
      </c>
      <c r="AF241">
        <f t="shared" si="33"/>
        <v>0</v>
      </c>
    </row>
    <row r="242" spans="29:32" x14ac:dyDescent="0.2">
      <c r="AC242" s="3"/>
      <c r="AD242" s="4">
        <f t="shared" si="34"/>
        <v>38163</v>
      </c>
      <c r="AE242" t="str">
        <f t="shared" si="35"/>
        <v>tad</v>
      </c>
      <c r="AF242">
        <f t="shared" si="33"/>
        <v>0</v>
      </c>
    </row>
    <row r="243" spans="29:32" x14ac:dyDescent="0.2">
      <c r="AC243" s="3"/>
      <c r="AD243" s="4">
        <f t="shared" si="34"/>
        <v>38164</v>
      </c>
      <c r="AE243" t="str">
        <f t="shared" si="35"/>
        <v>tad</v>
      </c>
      <c r="AF243">
        <f t="shared" si="33"/>
        <v>0</v>
      </c>
    </row>
    <row r="244" spans="29:32" x14ac:dyDescent="0.2">
      <c r="AC244" s="3"/>
      <c r="AD244" s="4">
        <f t="shared" si="34"/>
        <v>38165</v>
      </c>
      <c r="AE244" t="str">
        <f t="shared" si="35"/>
        <v>tad</v>
      </c>
      <c r="AF244">
        <f t="shared" si="33"/>
        <v>0</v>
      </c>
    </row>
    <row r="245" spans="29:32" x14ac:dyDescent="0.2">
      <c r="AC245" s="3"/>
      <c r="AD245" s="4">
        <f t="shared" si="34"/>
        <v>38166</v>
      </c>
      <c r="AE245" t="str">
        <f t="shared" si="35"/>
        <v>tad</v>
      </c>
      <c r="AF245">
        <f t="shared" si="33"/>
        <v>0</v>
      </c>
    </row>
    <row r="246" spans="29:32" x14ac:dyDescent="0.2">
      <c r="AC246" s="3"/>
      <c r="AD246" s="4">
        <f t="shared" si="34"/>
        <v>38167</v>
      </c>
      <c r="AE246" t="str">
        <f t="shared" si="35"/>
        <v>tad</v>
      </c>
      <c r="AF246">
        <f t="shared" si="33"/>
        <v>0</v>
      </c>
    </row>
    <row r="247" spans="29:32" x14ac:dyDescent="0.2">
      <c r="AC247" s="3"/>
      <c r="AD247" s="4">
        <f t="shared" si="34"/>
        <v>38168</v>
      </c>
      <c r="AE247" t="str">
        <f t="shared" si="35"/>
        <v>tad</v>
      </c>
      <c r="AF247">
        <f t="shared" si="33"/>
        <v>0</v>
      </c>
    </row>
    <row r="248" spans="29:32" x14ac:dyDescent="0.2">
      <c r="AC248" s="3"/>
      <c r="AD248" s="4">
        <f t="shared" si="34"/>
        <v>38169</v>
      </c>
      <c r="AE248" t="str">
        <f t="shared" ref="AE248:AE278" si="36">IF(V17="tad","tad",V17)</f>
        <v>tad</v>
      </c>
      <c r="AF248">
        <f t="shared" si="33"/>
        <v>0</v>
      </c>
    </row>
    <row r="249" spans="29:32" x14ac:dyDescent="0.2">
      <c r="AC249" s="3"/>
      <c r="AD249" s="4">
        <f t="shared" si="34"/>
        <v>38170</v>
      </c>
      <c r="AE249" t="str">
        <f t="shared" si="36"/>
        <v>tad</v>
      </c>
      <c r="AF249">
        <f t="shared" si="33"/>
        <v>0</v>
      </c>
    </row>
    <row r="250" spans="29:32" x14ac:dyDescent="0.2">
      <c r="AC250" s="3"/>
      <c r="AD250" s="4">
        <f t="shared" si="34"/>
        <v>38171</v>
      </c>
      <c r="AE250" t="str">
        <f t="shared" si="36"/>
        <v>tad</v>
      </c>
      <c r="AF250">
        <f t="shared" si="33"/>
        <v>0</v>
      </c>
    </row>
    <row r="251" spans="29:32" x14ac:dyDescent="0.2">
      <c r="AC251" s="3"/>
      <c r="AD251" s="4">
        <f t="shared" si="34"/>
        <v>38172</v>
      </c>
      <c r="AE251" t="str">
        <f t="shared" si="36"/>
        <v>tad</v>
      </c>
      <c r="AF251">
        <f t="shared" si="33"/>
        <v>0</v>
      </c>
    </row>
    <row r="252" spans="29:32" x14ac:dyDescent="0.2">
      <c r="AC252" s="3"/>
      <c r="AD252" s="4">
        <f t="shared" si="34"/>
        <v>38173</v>
      </c>
      <c r="AE252" t="str">
        <f t="shared" si="36"/>
        <v>tad</v>
      </c>
      <c r="AF252">
        <f t="shared" si="33"/>
        <v>0</v>
      </c>
    </row>
    <row r="253" spans="29:32" x14ac:dyDescent="0.2">
      <c r="AC253" s="3"/>
      <c r="AD253" s="4">
        <f t="shared" si="34"/>
        <v>38174</v>
      </c>
      <c r="AE253" t="str">
        <f t="shared" si="36"/>
        <v>tad</v>
      </c>
      <c r="AF253">
        <f t="shared" si="33"/>
        <v>0</v>
      </c>
    </row>
    <row r="254" spans="29:32" x14ac:dyDescent="0.2">
      <c r="AC254" s="3"/>
      <c r="AD254" s="4">
        <f t="shared" si="34"/>
        <v>38175</v>
      </c>
      <c r="AE254" t="str">
        <f t="shared" si="36"/>
        <v>tad</v>
      </c>
      <c r="AF254">
        <f t="shared" si="33"/>
        <v>0</v>
      </c>
    </row>
    <row r="255" spans="29:32" x14ac:dyDescent="0.2">
      <c r="AC255" s="3"/>
      <c r="AD255" s="4">
        <f t="shared" si="34"/>
        <v>38176</v>
      </c>
      <c r="AE255" t="str">
        <f t="shared" si="36"/>
        <v>tad</v>
      </c>
      <c r="AF255">
        <f t="shared" si="33"/>
        <v>0</v>
      </c>
    </row>
    <row r="256" spans="29:32" x14ac:dyDescent="0.2">
      <c r="AC256" s="3"/>
      <c r="AD256" s="4">
        <f t="shared" si="34"/>
        <v>38177</v>
      </c>
      <c r="AE256" t="str">
        <f t="shared" si="36"/>
        <v>tad</v>
      </c>
      <c r="AF256">
        <f t="shared" si="33"/>
        <v>0</v>
      </c>
    </row>
    <row r="257" spans="29:32" x14ac:dyDescent="0.2">
      <c r="AC257" s="3"/>
      <c r="AD257" s="4">
        <f t="shared" si="34"/>
        <v>38178</v>
      </c>
      <c r="AE257" t="str">
        <f t="shared" si="36"/>
        <v>tad</v>
      </c>
      <c r="AF257">
        <f t="shared" si="33"/>
        <v>0</v>
      </c>
    </row>
    <row r="258" spans="29:32" x14ac:dyDescent="0.2">
      <c r="AC258" s="3"/>
      <c r="AD258" s="4">
        <f t="shared" si="34"/>
        <v>38179</v>
      </c>
      <c r="AE258" t="str">
        <f t="shared" si="36"/>
        <v>tad</v>
      </c>
      <c r="AF258">
        <f t="shared" ref="AF258:AF321" si="37">IF(COUNT(AD258:AE258)=2,0,-AC$49/500)</f>
        <v>0</v>
      </c>
    </row>
    <row r="259" spans="29:32" x14ac:dyDescent="0.2">
      <c r="AC259" s="3"/>
      <c r="AD259" s="4">
        <f t="shared" ref="AD259:AD322" si="38">AD258+1</f>
        <v>38180</v>
      </c>
      <c r="AE259" t="str">
        <f t="shared" si="36"/>
        <v>tad</v>
      </c>
      <c r="AF259">
        <f t="shared" si="37"/>
        <v>0</v>
      </c>
    </row>
    <row r="260" spans="29:32" x14ac:dyDescent="0.2">
      <c r="AC260" s="3"/>
      <c r="AD260" s="4">
        <f t="shared" si="38"/>
        <v>38181</v>
      </c>
      <c r="AE260" t="str">
        <f t="shared" si="36"/>
        <v>tad</v>
      </c>
      <c r="AF260">
        <f t="shared" si="37"/>
        <v>0</v>
      </c>
    </row>
    <row r="261" spans="29:32" x14ac:dyDescent="0.2">
      <c r="AC261" s="3"/>
      <c r="AD261" s="4">
        <f t="shared" si="38"/>
        <v>38182</v>
      </c>
      <c r="AE261" t="str">
        <f t="shared" si="36"/>
        <v>tad</v>
      </c>
      <c r="AF261">
        <f t="shared" si="37"/>
        <v>0</v>
      </c>
    </row>
    <row r="262" spans="29:32" x14ac:dyDescent="0.2">
      <c r="AC262" s="3"/>
      <c r="AD262" s="4">
        <f t="shared" si="38"/>
        <v>38183</v>
      </c>
      <c r="AE262" t="str">
        <f t="shared" si="36"/>
        <v>tad</v>
      </c>
      <c r="AF262">
        <f t="shared" si="37"/>
        <v>0</v>
      </c>
    </row>
    <row r="263" spans="29:32" x14ac:dyDescent="0.2">
      <c r="AC263" s="3"/>
      <c r="AD263" s="4">
        <f t="shared" si="38"/>
        <v>38184</v>
      </c>
      <c r="AE263" t="str">
        <f t="shared" si="36"/>
        <v>tad</v>
      </c>
      <c r="AF263">
        <f t="shared" si="37"/>
        <v>0</v>
      </c>
    </row>
    <row r="264" spans="29:32" x14ac:dyDescent="0.2">
      <c r="AC264" s="3"/>
      <c r="AD264" s="4">
        <f t="shared" si="38"/>
        <v>38185</v>
      </c>
      <c r="AE264" t="str">
        <f t="shared" si="36"/>
        <v>tad</v>
      </c>
      <c r="AF264">
        <f t="shared" si="37"/>
        <v>0</v>
      </c>
    </row>
    <row r="265" spans="29:32" x14ac:dyDescent="0.2">
      <c r="AC265" s="3"/>
      <c r="AD265" s="4">
        <f t="shared" si="38"/>
        <v>38186</v>
      </c>
      <c r="AE265" t="str">
        <f t="shared" si="36"/>
        <v>tad</v>
      </c>
      <c r="AF265">
        <f t="shared" si="37"/>
        <v>0</v>
      </c>
    </row>
    <row r="266" spans="29:32" x14ac:dyDescent="0.2">
      <c r="AC266" s="3"/>
      <c r="AD266" s="4">
        <f t="shared" si="38"/>
        <v>38187</v>
      </c>
      <c r="AE266" t="str">
        <f t="shared" si="36"/>
        <v>tad</v>
      </c>
      <c r="AF266">
        <f t="shared" si="37"/>
        <v>0</v>
      </c>
    </row>
    <row r="267" spans="29:32" x14ac:dyDescent="0.2">
      <c r="AC267" s="3"/>
      <c r="AD267" s="4">
        <f t="shared" si="38"/>
        <v>38188</v>
      </c>
      <c r="AE267" t="str">
        <f t="shared" si="36"/>
        <v>tad</v>
      </c>
      <c r="AF267">
        <f t="shared" si="37"/>
        <v>0</v>
      </c>
    </row>
    <row r="268" spans="29:32" x14ac:dyDescent="0.2">
      <c r="AC268" s="3"/>
      <c r="AD268" s="4">
        <f t="shared" si="38"/>
        <v>38189</v>
      </c>
      <c r="AE268" t="str">
        <f t="shared" si="36"/>
        <v>tad</v>
      </c>
      <c r="AF268">
        <f t="shared" si="37"/>
        <v>0</v>
      </c>
    </row>
    <row r="269" spans="29:32" x14ac:dyDescent="0.2">
      <c r="AC269" s="3"/>
      <c r="AD269" s="4">
        <f t="shared" si="38"/>
        <v>38190</v>
      </c>
      <c r="AE269" t="str">
        <f t="shared" si="36"/>
        <v>tad</v>
      </c>
      <c r="AF269">
        <f t="shared" si="37"/>
        <v>0</v>
      </c>
    </row>
    <row r="270" spans="29:32" x14ac:dyDescent="0.2">
      <c r="AC270" s="3"/>
      <c r="AD270" s="4">
        <f t="shared" si="38"/>
        <v>38191</v>
      </c>
      <c r="AE270" t="str">
        <f t="shared" si="36"/>
        <v>tad</v>
      </c>
      <c r="AF270">
        <f t="shared" si="37"/>
        <v>0</v>
      </c>
    </row>
    <row r="271" spans="29:32" x14ac:dyDescent="0.2">
      <c r="AC271" s="3"/>
      <c r="AD271" s="4">
        <f t="shared" si="38"/>
        <v>38192</v>
      </c>
      <c r="AE271" t="str">
        <f t="shared" si="36"/>
        <v>tad</v>
      </c>
      <c r="AF271">
        <f t="shared" si="37"/>
        <v>0</v>
      </c>
    </row>
    <row r="272" spans="29:32" x14ac:dyDescent="0.2">
      <c r="AC272" s="3"/>
      <c r="AD272" s="4">
        <f t="shared" si="38"/>
        <v>38193</v>
      </c>
      <c r="AE272" t="str">
        <f t="shared" si="36"/>
        <v>tad</v>
      </c>
      <c r="AF272">
        <f t="shared" si="37"/>
        <v>0</v>
      </c>
    </row>
    <row r="273" spans="29:32" x14ac:dyDescent="0.2">
      <c r="AC273" s="3"/>
      <c r="AD273" s="4">
        <f t="shared" si="38"/>
        <v>38194</v>
      </c>
      <c r="AE273" t="str">
        <f t="shared" si="36"/>
        <v>tad</v>
      </c>
      <c r="AF273">
        <f t="shared" si="37"/>
        <v>0</v>
      </c>
    </row>
    <row r="274" spans="29:32" x14ac:dyDescent="0.2">
      <c r="AC274" s="3"/>
      <c r="AD274" s="4">
        <f t="shared" si="38"/>
        <v>38195</v>
      </c>
      <c r="AE274" t="str">
        <f t="shared" si="36"/>
        <v>tad</v>
      </c>
      <c r="AF274">
        <f t="shared" si="37"/>
        <v>0</v>
      </c>
    </row>
    <row r="275" spans="29:32" x14ac:dyDescent="0.2">
      <c r="AC275" s="3"/>
      <c r="AD275" s="4">
        <f t="shared" si="38"/>
        <v>38196</v>
      </c>
      <c r="AE275" t="str">
        <f t="shared" si="36"/>
        <v>tad</v>
      </c>
      <c r="AF275">
        <f t="shared" si="37"/>
        <v>0</v>
      </c>
    </row>
    <row r="276" spans="29:32" x14ac:dyDescent="0.2">
      <c r="AC276" s="3"/>
      <c r="AD276" s="4">
        <f t="shared" si="38"/>
        <v>38197</v>
      </c>
      <c r="AE276" t="str">
        <f t="shared" si="36"/>
        <v>tad</v>
      </c>
      <c r="AF276">
        <f t="shared" si="37"/>
        <v>0</v>
      </c>
    </row>
    <row r="277" spans="29:32" x14ac:dyDescent="0.2">
      <c r="AC277" s="3"/>
      <c r="AD277" s="4">
        <f t="shared" si="38"/>
        <v>38198</v>
      </c>
      <c r="AE277" t="str">
        <f t="shared" si="36"/>
        <v>tad</v>
      </c>
      <c r="AF277">
        <f t="shared" si="37"/>
        <v>0</v>
      </c>
    </row>
    <row r="278" spans="29:32" x14ac:dyDescent="0.2">
      <c r="AC278" s="3"/>
      <c r="AD278" s="4">
        <f t="shared" si="38"/>
        <v>38199</v>
      </c>
      <c r="AE278" t="str">
        <f t="shared" si="36"/>
        <v>tad</v>
      </c>
      <c r="AF278">
        <f t="shared" si="37"/>
        <v>0</v>
      </c>
    </row>
    <row r="279" spans="29:32" x14ac:dyDescent="0.2">
      <c r="AC279" s="3"/>
      <c r="AD279" s="4">
        <f t="shared" si="38"/>
        <v>38200</v>
      </c>
      <c r="AE279" t="str">
        <f t="shared" ref="AE279:AE309" si="39">IF(W17="tad","tad",W17)</f>
        <v>tad</v>
      </c>
      <c r="AF279">
        <f t="shared" si="37"/>
        <v>0</v>
      </c>
    </row>
    <row r="280" spans="29:32" x14ac:dyDescent="0.2">
      <c r="AC280" s="3"/>
      <c r="AD280" s="4">
        <f t="shared" si="38"/>
        <v>38201</v>
      </c>
      <c r="AE280" t="str">
        <f t="shared" si="39"/>
        <v>tad</v>
      </c>
      <c r="AF280">
        <f t="shared" si="37"/>
        <v>0</v>
      </c>
    </row>
    <row r="281" spans="29:32" x14ac:dyDescent="0.2">
      <c r="AC281" s="3"/>
      <c r="AD281" s="4">
        <f t="shared" si="38"/>
        <v>38202</v>
      </c>
      <c r="AE281" t="str">
        <f t="shared" si="39"/>
        <v>tad</v>
      </c>
      <c r="AF281">
        <f t="shared" si="37"/>
        <v>0</v>
      </c>
    </row>
    <row r="282" spans="29:32" x14ac:dyDescent="0.2">
      <c r="AC282" s="3"/>
      <c r="AD282" s="4">
        <f t="shared" si="38"/>
        <v>38203</v>
      </c>
      <c r="AE282" t="str">
        <f t="shared" si="39"/>
        <v>tad</v>
      </c>
      <c r="AF282">
        <f t="shared" si="37"/>
        <v>0</v>
      </c>
    </row>
    <row r="283" spans="29:32" x14ac:dyDescent="0.2">
      <c r="AC283" s="3"/>
      <c r="AD283" s="4">
        <f t="shared" si="38"/>
        <v>38204</v>
      </c>
      <c r="AE283" t="str">
        <f t="shared" si="39"/>
        <v>tad</v>
      </c>
      <c r="AF283">
        <f t="shared" si="37"/>
        <v>0</v>
      </c>
    </row>
    <row r="284" spans="29:32" x14ac:dyDescent="0.2">
      <c r="AC284" s="3"/>
      <c r="AD284" s="4">
        <f t="shared" si="38"/>
        <v>38205</v>
      </c>
      <c r="AE284" t="str">
        <f t="shared" si="39"/>
        <v>tad</v>
      </c>
      <c r="AF284">
        <f t="shared" si="37"/>
        <v>0</v>
      </c>
    </row>
    <row r="285" spans="29:32" x14ac:dyDescent="0.2">
      <c r="AC285" s="3"/>
      <c r="AD285" s="4">
        <f t="shared" si="38"/>
        <v>38206</v>
      </c>
      <c r="AE285" t="str">
        <f t="shared" si="39"/>
        <v>tad</v>
      </c>
      <c r="AF285">
        <f t="shared" si="37"/>
        <v>0</v>
      </c>
    </row>
    <row r="286" spans="29:32" x14ac:dyDescent="0.2">
      <c r="AC286" s="3"/>
      <c r="AD286" s="4">
        <f t="shared" si="38"/>
        <v>38207</v>
      </c>
      <c r="AE286" t="str">
        <f t="shared" si="39"/>
        <v>tad</v>
      </c>
      <c r="AF286">
        <f t="shared" si="37"/>
        <v>0</v>
      </c>
    </row>
    <row r="287" spans="29:32" x14ac:dyDescent="0.2">
      <c r="AC287" s="3"/>
      <c r="AD287" s="4">
        <f t="shared" si="38"/>
        <v>38208</v>
      </c>
      <c r="AE287" t="str">
        <f t="shared" si="39"/>
        <v>tad</v>
      </c>
      <c r="AF287">
        <f t="shared" si="37"/>
        <v>0</v>
      </c>
    </row>
    <row r="288" spans="29:32" x14ac:dyDescent="0.2">
      <c r="AC288" s="3"/>
      <c r="AD288" s="4">
        <f t="shared" si="38"/>
        <v>38209</v>
      </c>
      <c r="AE288" t="str">
        <f t="shared" si="39"/>
        <v>tad</v>
      </c>
      <c r="AF288">
        <f t="shared" si="37"/>
        <v>0</v>
      </c>
    </row>
    <row r="289" spans="29:32" x14ac:dyDescent="0.2">
      <c r="AC289" s="3"/>
      <c r="AD289" s="4">
        <f t="shared" si="38"/>
        <v>38210</v>
      </c>
      <c r="AE289" t="str">
        <f t="shared" si="39"/>
        <v>tad</v>
      </c>
      <c r="AF289">
        <f t="shared" si="37"/>
        <v>0</v>
      </c>
    </row>
    <row r="290" spans="29:32" x14ac:dyDescent="0.2">
      <c r="AC290" s="3"/>
      <c r="AD290" s="4">
        <f t="shared" si="38"/>
        <v>38211</v>
      </c>
      <c r="AE290" t="str">
        <f t="shared" si="39"/>
        <v>tad</v>
      </c>
      <c r="AF290">
        <f t="shared" si="37"/>
        <v>0</v>
      </c>
    </row>
    <row r="291" spans="29:32" x14ac:dyDescent="0.2">
      <c r="AC291" s="3"/>
      <c r="AD291" s="4">
        <f t="shared" si="38"/>
        <v>38212</v>
      </c>
      <c r="AE291" t="str">
        <f t="shared" si="39"/>
        <v>tad</v>
      </c>
      <c r="AF291">
        <f t="shared" si="37"/>
        <v>0</v>
      </c>
    </row>
    <row r="292" spans="29:32" x14ac:dyDescent="0.2">
      <c r="AC292" s="3"/>
      <c r="AD292" s="4">
        <f t="shared" si="38"/>
        <v>38213</v>
      </c>
      <c r="AE292" t="str">
        <f t="shared" si="39"/>
        <v>tad</v>
      </c>
      <c r="AF292">
        <f t="shared" si="37"/>
        <v>0</v>
      </c>
    </row>
    <row r="293" spans="29:32" x14ac:dyDescent="0.2">
      <c r="AC293" s="3"/>
      <c r="AD293" s="4">
        <f t="shared" si="38"/>
        <v>38214</v>
      </c>
      <c r="AE293" t="str">
        <f t="shared" si="39"/>
        <v>tad</v>
      </c>
      <c r="AF293">
        <f t="shared" si="37"/>
        <v>0</v>
      </c>
    </row>
    <row r="294" spans="29:32" x14ac:dyDescent="0.2">
      <c r="AC294" s="3"/>
      <c r="AD294" s="4">
        <f t="shared" si="38"/>
        <v>38215</v>
      </c>
      <c r="AE294" t="str">
        <f t="shared" si="39"/>
        <v>tad</v>
      </c>
      <c r="AF294">
        <f t="shared" si="37"/>
        <v>0</v>
      </c>
    </row>
    <row r="295" spans="29:32" x14ac:dyDescent="0.2">
      <c r="AC295" s="3"/>
      <c r="AD295" s="4">
        <f t="shared" si="38"/>
        <v>38216</v>
      </c>
      <c r="AE295" t="str">
        <f t="shared" si="39"/>
        <v>tad</v>
      </c>
      <c r="AF295">
        <f t="shared" si="37"/>
        <v>0</v>
      </c>
    </row>
    <row r="296" spans="29:32" x14ac:dyDescent="0.2">
      <c r="AC296" s="3"/>
      <c r="AD296" s="4">
        <f t="shared" si="38"/>
        <v>38217</v>
      </c>
      <c r="AE296" t="str">
        <f t="shared" si="39"/>
        <v>tad</v>
      </c>
      <c r="AF296">
        <f t="shared" si="37"/>
        <v>0</v>
      </c>
    </row>
    <row r="297" spans="29:32" x14ac:dyDescent="0.2">
      <c r="AC297" s="3"/>
      <c r="AD297" s="4">
        <f t="shared" si="38"/>
        <v>38218</v>
      </c>
      <c r="AE297" t="str">
        <f t="shared" si="39"/>
        <v>tad</v>
      </c>
      <c r="AF297">
        <f t="shared" si="37"/>
        <v>0</v>
      </c>
    </row>
    <row r="298" spans="29:32" x14ac:dyDescent="0.2">
      <c r="AC298" s="3"/>
      <c r="AD298" s="4">
        <f t="shared" si="38"/>
        <v>38219</v>
      </c>
      <c r="AE298" t="str">
        <f t="shared" si="39"/>
        <v>tad</v>
      </c>
      <c r="AF298">
        <f t="shared" si="37"/>
        <v>0</v>
      </c>
    </row>
    <row r="299" spans="29:32" x14ac:dyDescent="0.2">
      <c r="AC299" s="3"/>
      <c r="AD299" s="4">
        <f t="shared" si="38"/>
        <v>38220</v>
      </c>
      <c r="AE299" t="str">
        <f t="shared" si="39"/>
        <v>tad</v>
      </c>
      <c r="AF299">
        <f t="shared" si="37"/>
        <v>0</v>
      </c>
    </row>
    <row r="300" spans="29:32" x14ac:dyDescent="0.2">
      <c r="AC300" s="3"/>
      <c r="AD300" s="4">
        <f t="shared" si="38"/>
        <v>38221</v>
      </c>
      <c r="AE300" t="str">
        <f t="shared" si="39"/>
        <v>tad</v>
      </c>
      <c r="AF300">
        <f t="shared" si="37"/>
        <v>0</v>
      </c>
    </row>
    <row r="301" spans="29:32" x14ac:dyDescent="0.2">
      <c r="AC301" s="3"/>
      <c r="AD301" s="4">
        <f t="shared" si="38"/>
        <v>38222</v>
      </c>
      <c r="AE301" t="str">
        <f t="shared" si="39"/>
        <v>tad</v>
      </c>
      <c r="AF301">
        <f t="shared" si="37"/>
        <v>0</v>
      </c>
    </row>
    <row r="302" spans="29:32" x14ac:dyDescent="0.2">
      <c r="AC302" s="3"/>
      <c r="AD302" s="4">
        <f t="shared" si="38"/>
        <v>38223</v>
      </c>
      <c r="AE302" t="str">
        <f t="shared" si="39"/>
        <v>tad</v>
      </c>
      <c r="AF302">
        <f t="shared" si="37"/>
        <v>0</v>
      </c>
    </row>
    <row r="303" spans="29:32" x14ac:dyDescent="0.2">
      <c r="AC303" s="3"/>
      <c r="AD303" s="4">
        <f t="shared" si="38"/>
        <v>38224</v>
      </c>
      <c r="AE303" t="str">
        <f t="shared" si="39"/>
        <v>tad</v>
      </c>
      <c r="AF303">
        <f t="shared" si="37"/>
        <v>0</v>
      </c>
    </row>
    <row r="304" spans="29:32" x14ac:dyDescent="0.2">
      <c r="AC304" s="3"/>
      <c r="AD304" s="4">
        <f t="shared" si="38"/>
        <v>38225</v>
      </c>
      <c r="AE304" t="str">
        <f t="shared" si="39"/>
        <v>tad</v>
      </c>
      <c r="AF304">
        <f t="shared" si="37"/>
        <v>0</v>
      </c>
    </row>
    <row r="305" spans="29:32" x14ac:dyDescent="0.2">
      <c r="AC305" s="3"/>
      <c r="AD305" s="4">
        <f t="shared" si="38"/>
        <v>38226</v>
      </c>
      <c r="AE305" t="str">
        <f t="shared" si="39"/>
        <v>tad</v>
      </c>
      <c r="AF305">
        <f t="shared" si="37"/>
        <v>0</v>
      </c>
    </row>
    <row r="306" spans="29:32" x14ac:dyDescent="0.2">
      <c r="AC306" s="3"/>
      <c r="AD306" s="4">
        <f t="shared" si="38"/>
        <v>38227</v>
      </c>
      <c r="AE306" t="str">
        <f t="shared" si="39"/>
        <v>tad</v>
      </c>
      <c r="AF306">
        <f t="shared" si="37"/>
        <v>0</v>
      </c>
    </row>
    <row r="307" spans="29:32" x14ac:dyDescent="0.2">
      <c r="AC307" s="3"/>
      <c r="AD307" s="4">
        <f t="shared" si="38"/>
        <v>38228</v>
      </c>
      <c r="AE307" t="str">
        <f t="shared" si="39"/>
        <v>tad</v>
      </c>
      <c r="AF307">
        <f t="shared" si="37"/>
        <v>0</v>
      </c>
    </row>
    <row r="308" spans="29:32" x14ac:dyDescent="0.2">
      <c r="AC308" s="3"/>
      <c r="AD308" s="4">
        <f t="shared" si="38"/>
        <v>38229</v>
      </c>
      <c r="AE308" t="str">
        <f t="shared" si="39"/>
        <v>tad</v>
      </c>
      <c r="AF308">
        <f t="shared" si="37"/>
        <v>0</v>
      </c>
    </row>
    <row r="309" spans="29:32" x14ac:dyDescent="0.2">
      <c r="AC309" s="3"/>
      <c r="AD309" s="4">
        <f t="shared" si="38"/>
        <v>38230</v>
      </c>
      <c r="AE309" t="str">
        <f t="shared" si="39"/>
        <v>tad</v>
      </c>
      <c r="AF309">
        <f t="shared" si="37"/>
        <v>0</v>
      </c>
    </row>
    <row r="310" spans="29:32" x14ac:dyDescent="0.2">
      <c r="AC310" s="3"/>
      <c r="AD310" s="4">
        <f t="shared" si="38"/>
        <v>38231</v>
      </c>
      <c r="AE310" t="str">
        <f t="shared" ref="AE310:AE339" si="40">IF(X17="tad","tad",X17)</f>
        <v>tad</v>
      </c>
      <c r="AF310">
        <f t="shared" si="37"/>
        <v>0</v>
      </c>
    </row>
    <row r="311" spans="29:32" x14ac:dyDescent="0.2">
      <c r="AC311" s="3"/>
      <c r="AD311" s="4">
        <f t="shared" si="38"/>
        <v>38232</v>
      </c>
      <c r="AE311" t="str">
        <f t="shared" si="40"/>
        <v>tad</v>
      </c>
      <c r="AF311">
        <f t="shared" si="37"/>
        <v>0</v>
      </c>
    </row>
    <row r="312" spans="29:32" x14ac:dyDescent="0.2">
      <c r="AC312" s="3"/>
      <c r="AD312" s="4">
        <f t="shared" si="38"/>
        <v>38233</v>
      </c>
      <c r="AE312" t="str">
        <f t="shared" si="40"/>
        <v>tad</v>
      </c>
      <c r="AF312">
        <f t="shared" si="37"/>
        <v>0</v>
      </c>
    </row>
    <row r="313" spans="29:32" x14ac:dyDescent="0.2">
      <c r="AC313" s="3"/>
      <c r="AD313" s="4">
        <f t="shared" si="38"/>
        <v>38234</v>
      </c>
      <c r="AE313" t="str">
        <f t="shared" si="40"/>
        <v>tad</v>
      </c>
      <c r="AF313">
        <f t="shared" si="37"/>
        <v>0</v>
      </c>
    </row>
    <row r="314" spans="29:32" x14ac:dyDescent="0.2">
      <c r="AC314" s="3"/>
      <c r="AD314" s="4">
        <f t="shared" si="38"/>
        <v>38235</v>
      </c>
      <c r="AE314" t="str">
        <f t="shared" si="40"/>
        <v>tad</v>
      </c>
      <c r="AF314">
        <f t="shared" si="37"/>
        <v>0</v>
      </c>
    </row>
    <row r="315" spans="29:32" x14ac:dyDescent="0.2">
      <c r="AC315" s="3"/>
      <c r="AD315" s="4">
        <f t="shared" si="38"/>
        <v>38236</v>
      </c>
      <c r="AE315" t="str">
        <f t="shared" si="40"/>
        <v>tad</v>
      </c>
      <c r="AF315">
        <f t="shared" si="37"/>
        <v>0</v>
      </c>
    </row>
    <row r="316" spans="29:32" x14ac:dyDescent="0.2">
      <c r="AC316" s="3"/>
      <c r="AD316" s="4">
        <f t="shared" si="38"/>
        <v>38237</v>
      </c>
      <c r="AE316" t="str">
        <f t="shared" si="40"/>
        <v>tad</v>
      </c>
      <c r="AF316">
        <f t="shared" si="37"/>
        <v>0</v>
      </c>
    </row>
    <row r="317" spans="29:32" x14ac:dyDescent="0.2">
      <c r="AC317" s="3"/>
      <c r="AD317" s="4">
        <f t="shared" si="38"/>
        <v>38238</v>
      </c>
      <c r="AE317" t="str">
        <f t="shared" si="40"/>
        <v>tad</v>
      </c>
      <c r="AF317">
        <f t="shared" si="37"/>
        <v>0</v>
      </c>
    </row>
    <row r="318" spans="29:32" x14ac:dyDescent="0.2">
      <c r="AC318" s="3"/>
      <c r="AD318" s="4">
        <f t="shared" si="38"/>
        <v>38239</v>
      </c>
      <c r="AE318" t="str">
        <f t="shared" si="40"/>
        <v>tad</v>
      </c>
      <c r="AF318">
        <f t="shared" si="37"/>
        <v>0</v>
      </c>
    </row>
    <row r="319" spans="29:32" x14ac:dyDescent="0.2">
      <c r="AC319" s="3"/>
      <c r="AD319" s="4">
        <f t="shared" si="38"/>
        <v>38240</v>
      </c>
      <c r="AE319" t="str">
        <f t="shared" si="40"/>
        <v>tad</v>
      </c>
      <c r="AF319">
        <f t="shared" si="37"/>
        <v>0</v>
      </c>
    </row>
    <row r="320" spans="29:32" x14ac:dyDescent="0.2">
      <c r="AC320" s="3"/>
      <c r="AD320" s="4">
        <f t="shared" si="38"/>
        <v>38241</v>
      </c>
      <c r="AE320" t="str">
        <f t="shared" si="40"/>
        <v>tad</v>
      </c>
      <c r="AF320">
        <f t="shared" si="37"/>
        <v>0</v>
      </c>
    </row>
    <row r="321" spans="29:32" x14ac:dyDescent="0.2">
      <c r="AC321" s="3"/>
      <c r="AD321" s="4">
        <f t="shared" si="38"/>
        <v>38242</v>
      </c>
      <c r="AE321" t="str">
        <f t="shared" si="40"/>
        <v>tad</v>
      </c>
      <c r="AF321">
        <f t="shared" si="37"/>
        <v>0</v>
      </c>
    </row>
    <row r="322" spans="29:32" x14ac:dyDescent="0.2">
      <c r="AC322" s="3"/>
      <c r="AD322" s="4">
        <f t="shared" si="38"/>
        <v>38243</v>
      </c>
      <c r="AE322" t="str">
        <f t="shared" si="40"/>
        <v>tad</v>
      </c>
      <c r="AF322">
        <f t="shared" ref="AF322:AF385" si="41">IF(COUNT(AD322:AE322)=2,0,-AC$49/500)</f>
        <v>0</v>
      </c>
    </row>
    <row r="323" spans="29:32" x14ac:dyDescent="0.2">
      <c r="AC323" s="3"/>
      <c r="AD323" s="4">
        <f t="shared" ref="AD323:AD386" si="42">AD322+1</f>
        <v>38244</v>
      </c>
      <c r="AE323" t="str">
        <f t="shared" si="40"/>
        <v>tad</v>
      </c>
      <c r="AF323">
        <f t="shared" si="41"/>
        <v>0</v>
      </c>
    </row>
    <row r="324" spans="29:32" x14ac:dyDescent="0.2">
      <c r="AC324" s="3"/>
      <c r="AD324" s="4">
        <f t="shared" si="42"/>
        <v>38245</v>
      </c>
      <c r="AE324" t="str">
        <f t="shared" si="40"/>
        <v>tad</v>
      </c>
      <c r="AF324">
        <f t="shared" si="41"/>
        <v>0</v>
      </c>
    </row>
    <row r="325" spans="29:32" x14ac:dyDescent="0.2">
      <c r="AC325" s="3"/>
      <c r="AD325" s="4">
        <f t="shared" si="42"/>
        <v>38246</v>
      </c>
      <c r="AE325" t="str">
        <f t="shared" si="40"/>
        <v>tad</v>
      </c>
      <c r="AF325">
        <f t="shared" si="41"/>
        <v>0</v>
      </c>
    </row>
    <row r="326" spans="29:32" x14ac:dyDescent="0.2">
      <c r="AC326" s="3"/>
      <c r="AD326" s="4">
        <f t="shared" si="42"/>
        <v>38247</v>
      </c>
      <c r="AE326" t="str">
        <f t="shared" si="40"/>
        <v>tad</v>
      </c>
      <c r="AF326">
        <f t="shared" si="41"/>
        <v>0</v>
      </c>
    </row>
    <row r="327" spans="29:32" x14ac:dyDescent="0.2">
      <c r="AC327" s="3"/>
      <c r="AD327" s="4">
        <f t="shared" si="42"/>
        <v>38248</v>
      </c>
      <c r="AE327" t="str">
        <f t="shared" si="40"/>
        <v>tad</v>
      </c>
      <c r="AF327">
        <f t="shared" si="41"/>
        <v>0</v>
      </c>
    </row>
    <row r="328" spans="29:32" x14ac:dyDescent="0.2">
      <c r="AC328" s="3"/>
      <c r="AD328" s="4">
        <f t="shared" si="42"/>
        <v>38249</v>
      </c>
      <c r="AE328" t="str">
        <f t="shared" si="40"/>
        <v>tad</v>
      </c>
      <c r="AF328">
        <f t="shared" si="41"/>
        <v>0</v>
      </c>
    </row>
    <row r="329" spans="29:32" x14ac:dyDescent="0.2">
      <c r="AC329" s="3"/>
      <c r="AD329" s="4">
        <f t="shared" si="42"/>
        <v>38250</v>
      </c>
      <c r="AE329" t="str">
        <f t="shared" si="40"/>
        <v>tad</v>
      </c>
      <c r="AF329">
        <f t="shared" si="41"/>
        <v>0</v>
      </c>
    </row>
    <row r="330" spans="29:32" x14ac:dyDescent="0.2">
      <c r="AC330" s="3"/>
      <c r="AD330" s="4">
        <f t="shared" si="42"/>
        <v>38251</v>
      </c>
      <c r="AE330" t="str">
        <f t="shared" si="40"/>
        <v>tad</v>
      </c>
      <c r="AF330">
        <f t="shared" si="41"/>
        <v>0</v>
      </c>
    </row>
    <row r="331" spans="29:32" x14ac:dyDescent="0.2">
      <c r="AC331" s="3"/>
      <c r="AD331" s="4">
        <f t="shared" si="42"/>
        <v>38252</v>
      </c>
      <c r="AE331" t="str">
        <f t="shared" si="40"/>
        <v>tad</v>
      </c>
      <c r="AF331">
        <f t="shared" si="41"/>
        <v>0</v>
      </c>
    </row>
    <row r="332" spans="29:32" x14ac:dyDescent="0.2">
      <c r="AC332" s="3"/>
      <c r="AD332" s="4">
        <f t="shared" si="42"/>
        <v>38253</v>
      </c>
      <c r="AE332" t="str">
        <f t="shared" si="40"/>
        <v>tad</v>
      </c>
      <c r="AF332">
        <f t="shared" si="41"/>
        <v>0</v>
      </c>
    </row>
    <row r="333" spans="29:32" x14ac:dyDescent="0.2">
      <c r="AC333" s="3"/>
      <c r="AD333" s="4">
        <f t="shared" si="42"/>
        <v>38254</v>
      </c>
      <c r="AE333" t="str">
        <f t="shared" si="40"/>
        <v>tad</v>
      </c>
      <c r="AF333">
        <f t="shared" si="41"/>
        <v>0</v>
      </c>
    </row>
    <row r="334" spans="29:32" x14ac:dyDescent="0.2">
      <c r="AC334" s="3"/>
      <c r="AD334" s="4">
        <f t="shared" si="42"/>
        <v>38255</v>
      </c>
      <c r="AE334" t="str">
        <f t="shared" si="40"/>
        <v>tad</v>
      </c>
      <c r="AF334">
        <f t="shared" si="41"/>
        <v>0</v>
      </c>
    </row>
    <row r="335" spans="29:32" x14ac:dyDescent="0.2">
      <c r="AC335" s="3"/>
      <c r="AD335" s="4">
        <f t="shared" si="42"/>
        <v>38256</v>
      </c>
      <c r="AE335" t="str">
        <f t="shared" si="40"/>
        <v>tad</v>
      </c>
      <c r="AF335">
        <f t="shared" si="41"/>
        <v>0</v>
      </c>
    </row>
    <row r="336" spans="29:32" x14ac:dyDescent="0.2">
      <c r="AC336" s="3"/>
      <c r="AD336" s="4">
        <f t="shared" si="42"/>
        <v>38257</v>
      </c>
      <c r="AE336" t="str">
        <f t="shared" si="40"/>
        <v>tad</v>
      </c>
      <c r="AF336">
        <f t="shared" si="41"/>
        <v>0</v>
      </c>
    </row>
    <row r="337" spans="29:32" x14ac:dyDescent="0.2">
      <c r="AC337" s="3"/>
      <c r="AD337" s="4">
        <f t="shared" si="42"/>
        <v>38258</v>
      </c>
      <c r="AE337" t="str">
        <f t="shared" si="40"/>
        <v>tad</v>
      </c>
      <c r="AF337">
        <f t="shared" si="41"/>
        <v>0</v>
      </c>
    </row>
    <row r="338" spans="29:32" x14ac:dyDescent="0.2">
      <c r="AC338" s="3"/>
      <c r="AD338" s="4">
        <f t="shared" si="42"/>
        <v>38259</v>
      </c>
      <c r="AE338" t="str">
        <f t="shared" si="40"/>
        <v>tad</v>
      </c>
      <c r="AF338">
        <f t="shared" si="41"/>
        <v>0</v>
      </c>
    </row>
    <row r="339" spans="29:32" x14ac:dyDescent="0.2">
      <c r="AC339" s="3"/>
      <c r="AD339" s="4">
        <f t="shared" si="42"/>
        <v>38260</v>
      </c>
      <c r="AE339" t="str">
        <f t="shared" si="40"/>
        <v>tad</v>
      </c>
      <c r="AF339">
        <f t="shared" si="41"/>
        <v>0</v>
      </c>
    </row>
    <row r="340" spans="29:32" x14ac:dyDescent="0.2">
      <c r="AC340" s="3"/>
      <c r="AD340" s="4">
        <f t="shared" si="42"/>
        <v>38261</v>
      </c>
      <c r="AE340" t="str">
        <f t="shared" ref="AE340:AE370" si="43">IF(Y17="tad","tad",Y17)</f>
        <v>tad</v>
      </c>
      <c r="AF340">
        <f t="shared" si="41"/>
        <v>0</v>
      </c>
    </row>
    <row r="341" spans="29:32" x14ac:dyDescent="0.2">
      <c r="AC341" s="3"/>
      <c r="AD341" s="4">
        <f t="shared" si="42"/>
        <v>38262</v>
      </c>
      <c r="AE341" t="str">
        <f t="shared" si="43"/>
        <v>tad</v>
      </c>
      <c r="AF341">
        <f t="shared" si="41"/>
        <v>0</v>
      </c>
    </row>
    <row r="342" spans="29:32" x14ac:dyDescent="0.2">
      <c r="AC342" s="3"/>
      <c r="AD342" s="4">
        <f t="shared" si="42"/>
        <v>38263</v>
      </c>
      <c r="AE342" t="str">
        <f t="shared" si="43"/>
        <v>tad</v>
      </c>
      <c r="AF342">
        <f t="shared" si="41"/>
        <v>0</v>
      </c>
    </row>
    <row r="343" spans="29:32" x14ac:dyDescent="0.2">
      <c r="AC343" s="3"/>
      <c r="AD343" s="4">
        <f t="shared" si="42"/>
        <v>38264</v>
      </c>
      <c r="AE343" t="str">
        <f t="shared" si="43"/>
        <v>tad</v>
      </c>
      <c r="AF343">
        <f t="shared" si="41"/>
        <v>0</v>
      </c>
    </row>
    <row r="344" spans="29:32" x14ac:dyDescent="0.2">
      <c r="AC344" s="3"/>
      <c r="AD344" s="4">
        <f t="shared" si="42"/>
        <v>38265</v>
      </c>
      <c r="AE344" t="str">
        <f t="shared" si="43"/>
        <v>tad</v>
      </c>
      <c r="AF344">
        <f t="shared" si="41"/>
        <v>0</v>
      </c>
    </row>
    <row r="345" spans="29:32" x14ac:dyDescent="0.2">
      <c r="AC345" s="3"/>
      <c r="AD345" s="4">
        <f t="shared" si="42"/>
        <v>38266</v>
      </c>
      <c r="AE345" t="str">
        <f t="shared" si="43"/>
        <v>tad</v>
      </c>
      <c r="AF345">
        <f t="shared" si="41"/>
        <v>0</v>
      </c>
    </row>
    <row r="346" spans="29:32" x14ac:dyDescent="0.2">
      <c r="AC346" s="3"/>
      <c r="AD346" s="4">
        <f t="shared" si="42"/>
        <v>38267</v>
      </c>
      <c r="AE346">
        <f t="shared" si="43"/>
        <v>0</v>
      </c>
      <c r="AF346">
        <f t="shared" si="41"/>
        <v>0</v>
      </c>
    </row>
    <row r="347" spans="29:32" x14ac:dyDescent="0.2">
      <c r="AC347" s="3"/>
      <c r="AD347" s="4">
        <f t="shared" si="42"/>
        <v>38268</v>
      </c>
      <c r="AE347">
        <f t="shared" si="43"/>
        <v>0</v>
      </c>
      <c r="AF347">
        <f t="shared" si="41"/>
        <v>0</v>
      </c>
    </row>
    <row r="348" spans="29:32" x14ac:dyDescent="0.2">
      <c r="AC348" s="3"/>
      <c r="AD348" s="4">
        <f t="shared" si="42"/>
        <v>38269</v>
      </c>
      <c r="AE348">
        <f t="shared" si="43"/>
        <v>0</v>
      </c>
      <c r="AF348">
        <f t="shared" si="41"/>
        <v>0</v>
      </c>
    </row>
    <row r="349" spans="29:32" x14ac:dyDescent="0.2">
      <c r="AC349" s="3"/>
      <c r="AD349" s="4">
        <f t="shared" si="42"/>
        <v>38270</v>
      </c>
      <c r="AE349">
        <f t="shared" si="43"/>
        <v>0</v>
      </c>
      <c r="AF349">
        <f t="shared" si="41"/>
        <v>0</v>
      </c>
    </row>
    <row r="350" spans="29:32" x14ac:dyDescent="0.2">
      <c r="AC350" s="3"/>
      <c r="AD350" s="4">
        <f t="shared" si="42"/>
        <v>38271</v>
      </c>
      <c r="AE350">
        <f t="shared" si="43"/>
        <v>0</v>
      </c>
      <c r="AF350">
        <f t="shared" si="41"/>
        <v>0</v>
      </c>
    </row>
    <row r="351" spans="29:32" x14ac:dyDescent="0.2">
      <c r="AC351" s="3"/>
      <c r="AD351" s="4">
        <f t="shared" si="42"/>
        <v>38272</v>
      </c>
      <c r="AE351">
        <f t="shared" si="43"/>
        <v>0</v>
      </c>
      <c r="AF351">
        <f t="shared" si="41"/>
        <v>0</v>
      </c>
    </row>
    <row r="352" spans="29:32" x14ac:dyDescent="0.2">
      <c r="AC352" s="3"/>
      <c r="AD352" s="4">
        <f t="shared" si="42"/>
        <v>38273</v>
      </c>
      <c r="AE352">
        <f t="shared" si="43"/>
        <v>0</v>
      </c>
      <c r="AF352">
        <f t="shared" si="41"/>
        <v>0</v>
      </c>
    </row>
    <row r="353" spans="29:32" x14ac:dyDescent="0.2">
      <c r="AC353" s="3"/>
      <c r="AD353" s="4">
        <f t="shared" si="42"/>
        <v>38274</v>
      </c>
      <c r="AE353">
        <f t="shared" si="43"/>
        <v>0</v>
      </c>
      <c r="AF353">
        <f t="shared" si="41"/>
        <v>0</v>
      </c>
    </row>
    <row r="354" spans="29:32" x14ac:dyDescent="0.2">
      <c r="AC354" s="3"/>
      <c r="AD354" s="4">
        <f t="shared" si="42"/>
        <v>38275</v>
      </c>
      <c r="AE354">
        <f t="shared" si="43"/>
        <v>0</v>
      </c>
      <c r="AF354">
        <f t="shared" si="41"/>
        <v>0</v>
      </c>
    </row>
    <row r="355" spans="29:32" x14ac:dyDescent="0.2">
      <c r="AC355" s="3"/>
      <c r="AD355" s="4">
        <f t="shared" si="42"/>
        <v>38276</v>
      </c>
      <c r="AE355">
        <f t="shared" si="43"/>
        <v>0</v>
      </c>
      <c r="AF355">
        <f t="shared" si="41"/>
        <v>0</v>
      </c>
    </row>
    <row r="356" spans="29:32" x14ac:dyDescent="0.2">
      <c r="AC356" s="3"/>
      <c r="AD356" s="4">
        <f t="shared" si="42"/>
        <v>38277</v>
      </c>
      <c r="AE356">
        <f t="shared" si="43"/>
        <v>0</v>
      </c>
      <c r="AF356">
        <f t="shared" si="41"/>
        <v>0</v>
      </c>
    </row>
    <row r="357" spans="29:32" x14ac:dyDescent="0.2">
      <c r="AC357" s="3"/>
      <c r="AD357" s="4">
        <f t="shared" si="42"/>
        <v>38278</v>
      </c>
      <c r="AE357">
        <f t="shared" si="43"/>
        <v>0</v>
      </c>
      <c r="AF357">
        <f t="shared" si="41"/>
        <v>0</v>
      </c>
    </row>
    <row r="358" spans="29:32" x14ac:dyDescent="0.2">
      <c r="AC358" s="3"/>
      <c r="AD358" s="4">
        <f t="shared" si="42"/>
        <v>38279</v>
      </c>
      <c r="AE358">
        <f t="shared" si="43"/>
        <v>0</v>
      </c>
      <c r="AF358">
        <f t="shared" si="41"/>
        <v>0</v>
      </c>
    </row>
    <row r="359" spans="29:32" x14ac:dyDescent="0.2">
      <c r="AC359" s="3"/>
      <c r="AD359" s="4">
        <f t="shared" si="42"/>
        <v>38280</v>
      </c>
      <c r="AE359">
        <f t="shared" si="43"/>
        <v>0</v>
      </c>
      <c r="AF359">
        <f t="shared" si="41"/>
        <v>0</v>
      </c>
    </row>
    <row r="360" spans="29:32" x14ac:dyDescent="0.2">
      <c r="AC360" s="3"/>
      <c r="AD360" s="4">
        <f t="shared" si="42"/>
        <v>38281</v>
      </c>
      <c r="AE360">
        <f t="shared" si="43"/>
        <v>0</v>
      </c>
      <c r="AF360">
        <f t="shared" si="41"/>
        <v>0</v>
      </c>
    </row>
    <row r="361" spans="29:32" x14ac:dyDescent="0.2">
      <c r="AC361" s="3"/>
      <c r="AD361" s="4">
        <f t="shared" si="42"/>
        <v>38282</v>
      </c>
      <c r="AE361">
        <f t="shared" si="43"/>
        <v>0</v>
      </c>
      <c r="AF361">
        <f t="shared" si="41"/>
        <v>0</v>
      </c>
    </row>
    <row r="362" spans="29:32" x14ac:dyDescent="0.2">
      <c r="AC362" s="3"/>
      <c r="AD362" s="4">
        <f t="shared" si="42"/>
        <v>38283</v>
      </c>
      <c r="AE362">
        <f t="shared" si="43"/>
        <v>0</v>
      </c>
      <c r="AF362">
        <f t="shared" si="41"/>
        <v>0</v>
      </c>
    </row>
    <row r="363" spans="29:32" x14ac:dyDescent="0.2">
      <c r="AC363" s="3"/>
      <c r="AD363" s="4">
        <f t="shared" si="42"/>
        <v>38284</v>
      </c>
      <c r="AE363">
        <f t="shared" si="43"/>
        <v>0</v>
      </c>
      <c r="AF363">
        <f t="shared" si="41"/>
        <v>0</v>
      </c>
    </row>
    <row r="364" spans="29:32" x14ac:dyDescent="0.2">
      <c r="AC364" s="3"/>
      <c r="AD364" s="4">
        <f t="shared" si="42"/>
        <v>38285</v>
      </c>
      <c r="AE364">
        <f t="shared" si="43"/>
        <v>0</v>
      </c>
      <c r="AF364">
        <f t="shared" si="41"/>
        <v>0</v>
      </c>
    </row>
    <row r="365" spans="29:32" x14ac:dyDescent="0.2">
      <c r="AC365" s="3"/>
      <c r="AD365" s="4">
        <f t="shared" si="42"/>
        <v>38286</v>
      </c>
      <c r="AE365">
        <f t="shared" si="43"/>
        <v>0</v>
      </c>
      <c r="AF365">
        <f t="shared" si="41"/>
        <v>0</v>
      </c>
    </row>
    <row r="366" spans="29:32" x14ac:dyDescent="0.2">
      <c r="AC366" s="3"/>
      <c r="AD366" s="4">
        <f t="shared" si="42"/>
        <v>38287</v>
      </c>
      <c r="AE366">
        <f t="shared" si="43"/>
        <v>0</v>
      </c>
      <c r="AF366">
        <f t="shared" si="41"/>
        <v>0</v>
      </c>
    </row>
    <row r="367" spans="29:32" x14ac:dyDescent="0.2">
      <c r="AC367" s="3"/>
      <c r="AD367" s="4">
        <f t="shared" si="42"/>
        <v>38288</v>
      </c>
      <c r="AE367" t="str">
        <f t="shared" si="43"/>
        <v>tad</v>
      </c>
      <c r="AF367">
        <f t="shared" si="41"/>
        <v>0</v>
      </c>
    </row>
    <row r="368" spans="29:32" x14ac:dyDescent="0.2">
      <c r="AC368" s="3"/>
      <c r="AD368" s="4">
        <f t="shared" si="42"/>
        <v>38289</v>
      </c>
      <c r="AE368" t="str">
        <f t="shared" si="43"/>
        <v>tad</v>
      </c>
      <c r="AF368">
        <f t="shared" si="41"/>
        <v>0</v>
      </c>
    </row>
    <row r="369" spans="29:32" x14ac:dyDescent="0.2">
      <c r="AC369" s="3"/>
      <c r="AD369" s="4">
        <f t="shared" si="42"/>
        <v>38290</v>
      </c>
      <c r="AE369" t="str">
        <f t="shared" si="43"/>
        <v>tad</v>
      </c>
      <c r="AF369">
        <f t="shared" si="41"/>
        <v>0</v>
      </c>
    </row>
    <row r="370" spans="29:32" x14ac:dyDescent="0.2">
      <c r="AC370" s="3"/>
      <c r="AD370" s="4">
        <f t="shared" si="42"/>
        <v>38291</v>
      </c>
      <c r="AE370" t="str">
        <f t="shared" si="43"/>
        <v>tad</v>
      </c>
      <c r="AF370">
        <f t="shared" si="41"/>
        <v>0</v>
      </c>
    </row>
    <row r="371" spans="29:32" x14ac:dyDescent="0.2">
      <c r="AC371" s="3"/>
      <c r="AD371" s="4">
        <f t="shared" si="42"/>
        <v>38292</v>
      </c>
      <c r="AE371" t="str">
        <f t="shared" ref="AE371:AE400" si="44">IF(Z17="tad","tad",Z17)</f>
        <v>tad</v>
      </c>
      <c r="AF371">
        <f t="shared" si="41"/>
        <v>0</v>
      </c>
    </row>
    <row r="372" spans="29:32" x14ac:dyDescent="0.2">
      <c r="AC372" s="3"/>
      <c r="AD372" s="4">
        <f t="shared" si="42"/>
        <v>38293</v>
      </c>
      <c r="AE372" t="str">
        <f t="shared" si="44"/>
        <v>tad</v>
      </c>
      <c r="AF372">
        <f t="shared" si="41"/>
        <v>0</v>
      </c>
    </row>
    <row r="373" spans="29:32" x14ac:dyDescent="0.2">
      <c r="AC373" s="3"/>
      <c r="AD373" s="4">
        <f t="shared" si="42"/>
        <v>38294</v>
      </c>
      <c r="AE373" t="str">
        <f t="shared" si="44"/>
        <v>tad</v>
      </c>
      <c r="AF373">
        <f t="shared" si="41"/>
        <v>0</v>
      </c>
    </row>
    <row r="374" spans="29:32" x14ac:dyDescent="0.2">
      <c r="AC374" s="3"/>
      <c r="AD374" s="4">
        <f t="shared" si="42"/>
        <v>38295</v>
      </c>
      <c r="AE374" t="str">
        <f t="shared" si="44"/>
        <v>tad</v>
      </c>
      <c r="AF374">
        <f t="shared" si="41"/>
        <v>0</v>
      </c>
    </row>
    <row r="375" spans="29:32" x14ac:dyDescent="0.2">
      <c r="AC375" s="3"/>
      <c r="AD375" s="4">
        <f t="shared" si="42"/>
        <v>38296</v>
      </c>
      <c r="AE375" t="str">
        <f t="shared" si="44"/>
        <v>tad</v>
      </c>
      <c r="AF375">
        <f t="shared" si="41"/>
        <v>0</v>
      </c>
    </row>
    <row r="376" spans="29:32" x14ac:dyDescent="0.2">
      <c r="AC376" s="3"/>
      <c r="AD376" s="4">
        <f t="shared" si="42"/>
        <v>38297</v>
      </c>
      <c r="AE376" t="str">
        <f t="shared" si="44"/>
        <v>tad</v>
      </c>
      <c r="AF376">
        <f t="shared" si="41"/>
        <v>0</v>
      </c>
    </row>
    <row r="377" spans="29:32" x14ac:dyDescent="0.2">
      <c r="AC377" s="3"/>
      <c r="AD377" s="4">
        <f t="shared" si="42"/>
        <v>38298</v>
      </c>
      <c r="AE377" t="str">
        <f t="shared" si="44"/>
        <v>tad</v>
      </c>
      <c r="AF377">
        <f t="shared" si="41"/>
        <v>0</v>
      </c>
    </row>
    <row r="378" spans="29:32" x14ac:dyDescent="0.2">
      <c r="AC378" s="3"/>
      <c r="AD378" s="4">
        <f t="shared" si="42"/>
        <v>38299</v>
      </c>
      <c r="AE378" t="str">
        <f t="shared" si="44"/>
        <v>tad</v>
      </c>
      <c r="AF378">
        <f t="shared" si="41"/>
        <v>0</v>
      </c>
    </row>
    <row r="379" spans="29:32" x14ac:dyDescent="0.2">
      <c r="AC379" s="3"/>
      <c r="AD379" s="4">
        <f t="shared" si="42"/>
        <v>38300</v>
      </c>
      <c r="AE379" t="str">
        <f t="shared" si="44"/>
        <v>tad</v>
      </c>
      <c r="AF379">
        <f t="shared" si="41"/>
        <v>0</v>
      </c>
    </row>
    <row r="380" spans="29:32" x14ac:dyDescent="0.2">
      <c r="AC380" s="3"/>
      <c r="AD380" s="4">
        <f t="shared" si="42"/>
        <v>38301</v>
      </c>
      <c r="AE380" t="str">
        <f t="shared" si="44"/>
        <v>tad</v>
      </c>
      <c r="AF380">
        <f t="shared" si="41"/>
        <v>0</v>
      </c>
    </row>
    <row r="381" spans="29:32" x14ac:dyDescent="0.2">
      <c r="AC381" s="3"/>
      <c r="AD381" s="4">
        <f t="shared" si="42"/>
        <v>38302</v>
      </c>
      <c r="AE381" t="str">
        <f t="shared" si="44"/>
        <v>tad</v>
      </c>
      <c r="AF381">
        <f t="shared" si="41"/>
        <v>0</v>
      </c>
    </row>
    <row r="382" spans="29:32" x14ac:dyDescent="0.2">
      <c r="AC382" s="3"/>
      <c r="AD382" s="4">
        <f t="shared" si="42"/>
        <v>38303</v>
      </c>
      <c r="AE382" t="str">
        <f t="shared" si="44"/>
        <v>tad</v>
      </c>
      <c r="AF382">
        <f t="shared" si="41"/>
        <v>0</v>
      </c>
    </row>
    <row r="383" spans="29:32" x14ac:dyDescent="0.2">
      <c r="AC383" s="3"/>
      <c r="AD383" s="4">
        <f t="shared" si="42"/>
        <v>38304</v>
      </c>
      <c r="AE383" t="str">
        <f t="shared" si="44"/>
        <v>tad</v>
      </c>
      <c r="AF383">
        <f t="shared" si="41"/>
        <v>0</v>
      </c>
    </row>
    <row r="384" spans="29:32" x14ac:dyDescent="0.2">
      <c r="AC384" s="3"/>
      <c r="AD384" s="4">
        <f t="shared" si="42"/>
        <v>38305</v>
      </c>
      <c r="AE384" t="str">
        <f t="shared" si="44"/>
        <v>tad</v>
      </c>
      <c r="AF384">
        <f t="shared" si="41"/>
        <v>0</v>
      </c>
    </row>
    <row r="385" spans="29:32" x14ac:dyDescent="0.2">
      <c r="AC385" s="3"/>
      <c r="AD385" s="4">
        <f t="shared" si="42"/>
        <v>38306</v>
      </c>
      <c r="AE385" t="str">
        <f t="shared" si="44"/>
        <v>tad</v>
      </c>
      <c r="AF385">
        <f t="shared" si="41"/>
        <v>0</v>
      </c>
    </row>
    <row r="386" spans="29:32" x14ac:dyDescent="0.2">
      <c r="AC386" s="3"/>
      <c r="AD386" s="4">
        <f t="shared" si="42"/>
        <v>38307</v>
      </c>
      <c r="AE386" t="str">
        <f t="shared" si="44"/>
        <v>tad</v>
      </c>
      <c r="AF386">
        <f t="shared" ref="AF386:AF431" si="45">IF(COUNT(AD386:AE386)=2,0,-AC$49/500)</f>
        <v>0</v>
      </c>
    </row>
    <row r="387" spans="29:32" x14ac:dyDescent="0.2">
      <c r="AD387" s="4">
        <f t="shared" ref="AD387:AD431" si="46">AD386+1</f>
        <v>38308</v>
      </c>
      <c r="AE387" t="str">
        <f t="shared" si="44"/>
        <v>tad</v>
      </c>
      <c r="AF387">
        <f t="shared" si="45"/>
        <v>0</v>
      </c>
    </row>
    <row r="388" spans="29:32" x14ac:dyDescent="0.2">
      <c r="AD388" s="4">
        <f t="shared" si="46"/>
        <v>38309</v>
      </c>
      <c r="AE388" t="str">
        <f t="shared" si="44"/>
        <v>tad</v>
      </c>
      <c r="AF388">
        <f t="shared" si="45"/>
        <v>0</v>
      </c>
    </row>
    <row r="389" spans="29:32" x14ac:dyDescent="0.2">
      <c r="AD389" s="4">
        <f t="shared" si="46"/>
        <v>38310</v>
      </c>
      <c r="AE389" t="str">
        <f t="shared" si="44"/>
        <v>tad</v>
      </c>
      <c r="AF389">
        <f t="shared" si="45"/>
        <v>0</v>
      </c>
    </row>
    <row r="390" spans="29:32" x14ac:dyDescent="0.2">
      <c r="AD390" s="4">
        <f t="shared" si="46"/>
        <v>38311</v>
      </c>
      <c r="AE390" t="str">
        <f t="shared" si="44"/>
        <v>tad</v>
      </c>
      <c r="AF390">
        <f t="shared" si="45"/>
        <v>0</v>
      </c>
    </row>
    <row r="391" spans="29:32" x14ac:dyDescent="0.2">
      <c r="AD391" s="4">
        <f t="shared" si="46"/>
        <v>38312</v>
      </c>
      <c r="AE391" t="str">
        <f t="shared" si="44"/>
        <v>tad</v>
      </c>
      <c r="AF391">
        <f t="shared" si="45"/>
        <v>0</v>
      </c>
    </row>
    <row r="392" spans="29:32" x14ac:dyDescent="0.2">
      <c r="AD392" s="4">
        <f t="shared" si="46"/>
        <v>38313</v>
      </c>
      <c r="AE392" t="str">
        <f t="shared" si="44"/>
        <v>tad</v>
      </c>
      <c r="AF392">
        <f t="shared" si="45"/>
        <v>0</v>
      </c>
    </row>
    <row r="393" spans="29:32" x14ac:dyDescent="0.2">
      <c r="AD393" s="4">
        <f t="shared" si="46"/>
        <v>38314</v>
      </c>
      <c r="AE393" t="str">
        <f t="shared" si="44"/>
        <v>tad</v>
      </c>
      <c r="AF393">
        <f t="shared" si="45"/>
        <v>0</v>
      </c>
    </row>
    <row r="394" spans="29:32" x14ac:dyDescent="0.2">
      <c r="AD394" s="4">
        <f t="shared" si="46"/>
        <v>38315</v>
      </c>
      <c r="AE394" t="str">
        <f t="shared" si="44"/>
        <v>tad</v>
      </c>
      <c r="AF394">
        <f t="shared" si="45"/>
        <v>0</v>
      </c>
    </row>
    <row r="395" spans="29:32" x14ac:dyDescent="0.2">
      <c r="AD395" s="4">
        <f t="shared" si="46"/>
        <v>38316</v>
      </c>
      <c r="AE395" t="str">
        <f t="shared" si="44"/>
        <v>tad</v>
      </c>
      <c r="AF395">
        <f t="shared" si="45"/>
        <v>0</v>
      </c>
    </row>
    <row r="396" spans="29:32" x14ac:dyDescent="0.2">
      <c r="AD396" s="4">
        <f t="shared" si="46"/>
        <v>38317</v>
      </c>
      <c r="AE396" t="str">
        <f t="shared" si="44"/>
        <v>tad</v>
      </c>
      <c r="AF396">
        <f t="shared" si="45"/>
        <v>0</v>
      </c>
    </row>
    <row r="397" spans="29:32" x14ac:dyDescent="0.2">
      <c r="AD397" s="4">
        <f t="shared" si="46"/>
        <v>38318</v>
      </c>
      <c r="AE397" t="str">
        <f t="shared" si="44"/>
        <v>tad</v>
      </c>
      <c r="AF397">
        <f t="shared" si="45"/>
        <v>0</v>
      </c>
    </row>
    <row r="398" spans="29:32" x14ac:dyDescent="0.2">
      <c r="AD398" s="4">
        <f t="shared" si="46"/>
        <v>38319</v>
      </c>
      <c r="AE398">
        <f t="shared" si="44"/>
        <v>0</v>
      </c>
      <c r="AF398">
        <f t="shared" si="45"/>
        <v>0</v>
      </c>
    </row>
    <row r="399" spans="29:32" x14ac:dyDescent="0.2">
      <c r="AD399" s="4">
        <f t="shared" si="46"/>
        <v>38320</v>
      </c>
      <c r="AE399">
        <f t="shared" si="44"/>
        <v>0</v>
      </c>
      <c r="AF399">
        <f t="shared" si="45"/>
        <v>0</v>
      </c>
    </row>
    <row r="400" spans="29:32" x14ac:dyDescent="0.2">
      <c r="AD400" s="4">
        <f t="shared" si="46"/>
        <v>38321</v>
      </c>
      <c r="AE400">
        <f t="shared" si="44"/>
        <v>0</v>
      </c>
      <c r="AF400">
        <f t="shared" si="45"/>
        <v>0</v>
      </c>
    </row>
    <row r="401" spans="30:32" x14ac:dyDescent="0.2">
      <c r="AD401" s="4">
        <f t="shared" si="46"/>
        <v>38322</v>
      </c>
      <c r="AE401">
        <f t="shared" ref="AE401:AE431" si="47">IF(AA17="tad","tad",AA17)</f>
        <v>0</v>
      </c>
      <c r="AF401">
        <f t="shared" si="45"/>
        <v>0</v>
      </c>
    </row>
    <row r="402" spans="30:32" x14ac:dyDescent="0.2">
      <c r="AD402" s="4">
        <f t="shared" si="46"/>
        <v>38323</v>
      </c>
      <c r="AE402">
        <f t="shared" si="47"/>
        <v>0</v>
      </c>
      <c r="AF402">
        <f t="shared" si="45"/>
        <v>0</v>
      </c>
    </row>
    <row r="403" spans="30:32" x14ac:dyDescent="0.2">
      <c r="AD403" s="4">
        <f t="shared" si="46"/>
        <v>38324</v>
      </c>
      <c r="AE403">
        <f t="shared" si="47"/>
        <v>0</v>
      </c>
      <c r="AF403">
        <f t="shared" si="45"/>
        <v>0</v>
      </c>
    </row>
    <row r="404" spans="30:32" x14ac:dyDescent="0.2">
      <c r="AD404" s="4">
        <f t="shared" si="46"/>
        <v>38325</v>
      </c>
      <c r="AE404">
        <f t="shared" si="47"/>
        <v>0</v>
      </c>
      <c r="AF404">
        <f t="shared" si="45"/>
        <v>0</v>
      </c>
    </row>
    <row r="405" spans="30:32" x14ac:dyDescent="0.2">
      <c r="AD405" s="4">
        <f t="shared" si="46"/>
        <v>38326</v>
      </c>
      <c r="AE405">
        <f t="shared" si="47"/>
        <v>0</v>
      </c>
      <c r="AF405">
        <f t="shared" si="45"/>
        <v>0</v>
      </c>
    </row>
    <row r="406" spans="30:32" x14ac:dyDescent="0.2">
      <c r="AD406" s="4">
        <f t="shared" si="46"/>
        <v>38327</v>
      </c>
      <c r="AE406">
        <f t="shared" si="47"/>
        <v>0</v>
      </c>
      <c r="AF406">
        <f t="shared" si="45"/>
        <v>0</v>
      </c>
    </row>
    <row r="407" spans="30:32" x14ac:dyDescent="0.2">
      <c r="AD407" s="4">
        <f t="shared" si="46"/>
        <v>38328</v>
      </c>
      <c r="AE407">
        <f t="shared" si="47"/>
        <v>0</v>
      </c>
      <c r="AF407">
        <f t="shared" si="45"/>
        <v>0</v>
      </c>
    </row>
    <row r="408" spans="30:32" x14ac:dyDescent="0.2">
      <c r="AD408" s="4">
        <f t="shared" si="46"/>
        <v>38329</v>
      </c>
      <c r="AE408">
        <f t="shared" si="47"/>
        <v>0</v>
      </c>
      <c r="AF408">
        <f t="shared" si="45"/>
        <v>0</v>
      </c>
    </row>
    <row r="409" spans="30:32" x14ac:dyDescent="0.2">
      <c r="AD409" s="4">
        <f t="shared" si="46"/>
        <v>38330</v>
      </c>
      <c r="AE409">
        <f t="shared" si="47"/>
        <v>0</v>
      </c>
      <c r="AF409">
        <f t="shared" si="45"/>
        <v>0</v>
      </c>
    </row>
    <row r="410" spans="30:32" x14ac:dyDescent="0.2">
      <c r="AD410" s="4">
        <f t="shared" si="46"/>
        <v>38331</v>
      </c>
      <c r="AE410">
        <f t="shared" si="47"/>
        <v>0</v>
      </c>
      <c r="AF410">
        <f t="shared" si="45"/>
        <v>0</v>
      </c>
    </row>
    <row r="411" spans="30:32" x14ac:dyDescent="0.2">
      <c r="AD411" s="4">
        <f t="shared" si="46"/>
        <v>38332</v>
      </c>
      <c r="AE411">
        <f t="shared" si="47"/>
        <v>0</v>
      </c>
      <c r="AF411">
        <f t="shared" si="45"/>
        <v>0</v>
      </c>
    </row>
    <row r="412" spans="30:32" x14ac:dyDescent="0.2">
      <c r="AD412" s="4">
        <f t="shared" si="46"/>
        <v>38333</v>
      </c>
      <c r="AE412">
        <f t="shared" si="47"/>
        <v>0</v>
      </c>
      <c r="AF412">
        <f t="shared" si="45"/>
        <v>0</v>
      </c>
    </row>
    <row r="413" spans="30:32" x14ac:dyDescent="0.2">
      <c r="AD413" s="4">
        <f t="shared" si="46"/>
        <v>38334</v>
      </c>
      <c r="AE413">
        <f t="shared" si="47"/>
        <v>0</v>
      </c>
      <c r="AF413">
        <f t="shared" si="45"/>
        <v>0</v>
      </c>
    </row>
    <row r="414" spans="30:32" x14ac:dyDescent="0.2">
      <c r="AD414" s="4">
        <f t="shared" si="46"/>
        <v>38335</v>
      </c>
      <c r="AE414">
        <f t="shared" si="47"/>
        <v>0</v>
      </c>
      <c r="AF414">
        <f t="shared" si="45"/>
        <v>0</v>
      </c>
    </row>
    <row r="415" spans="30:32" x14ac:dyDescent="0.2">
      <c r="AD415" s="4">
        <f t="shared" si="46"/>
        <v>38336</v>
      </c>
      <c r="AE415">
        <f t="shared" si="47"/>
        <v>0</v>
      </c>
      <c r="AF415">
        <f t="shared" si="45"/>
        <v>0</v>
      </c>
    </row>
    <row r="416" spans="30:32" x14ac:dyDescent="0.2">
      <c r="AD416" s="4">
        <f t="shared" si="46"/>
        <v>38337</v>
      </c>
      <c r="AE416">
        <f t="shared" si="47"/>
        <v>0</v>
      </c>
      <c r="AF416">
        <f t="shared" si="45"/>
        <v>0</v>
      </c>
    </row>
    <row r="417" spans="30:32" x14ac:dyDescent="0.2">
      <c r="AD417" s="4">
        <f t="shared" si="46"/>
        <v>38338</v>
      </c>
      <c r="AE417">
        <f t="shared" si="47"/>
        <v>0</v>
      </c>
      <c r="AF417">
        <f t="shared" si="45"/>
        <v>0</v>
      </c>
    </row>
    <row r="418" spans="30:32" x14ac:dyDescent="0.2">
      <c r="AD418" s="4">
        <f t="shared" si="46"/>
        <v>38339</v>
      </c>
      <c r="AE418">
        <f t="shared" si="47"/>
        <v>0</v>
      </c>
      <c r="AF418">
        <f t="shared" si="45"/>
        <v>0</v>
      </c>
    </row>
    <row r="419" spans="30:32" x14ac:dyDescent="0.2">
      <c r="AD419" s="4">
        <f t="shared" si="46"/>
        <v>38340</v>
      </c>
      <c r="AE419">
        <f t="shared" si="47"/>
        <v>0</v>
      </c>
      <c r="AF419">
        <f t="shared" si="45"/>
        <v>0</v>
      </c>
    </row>
    <row r="420" spans="30:32" x14ac:dyDescent="0.2">
      <c r="AD420" s="4">
        <f t="shared" si="46"/>
        <v>38341</v>
      </c>
      <c r="AE420">
        <f t="shared" si="47"/>
        <v>0</v>
      </c>
      <c r="AF420">
        <f t="shared" si="45"/>
        <v>0</v>
      </c>
    </row>
    <row r="421" spans="30:32" x14ac:dyDescent="0.2">
      <c r="AD421" s="4">
        <f t="shared" si="46"/>
        <v>38342</v>
      </c>
      <c r="AE421">
        <f t="shared" si="47"/>
        <v>0</v>
      </c>
      <c r="AF421">
        <f t="shared" si="45"/>
        <v>0</v>
      </c>
    </row>
    <row r="422" spans="30:32" x14ac:dyDescent="0.2">
      <c r="AD422" s="4">
        <f t="shared" si="46"/>
        <v>38343</v>
      </c>
      <c r="AE422">
        <f t="shared" si="47"/>
        <v>0</v>
      </c>
      <c r="AF422">
        <f t="shared" si="45"/>
        <v>0</v>
      </c>
    </row>
    <row r="423" spans="30:32" x14ac:dyDescent="0.2">
      <c r="AD423" s="4">
        <f t="shared" si="46"/>
        <v>38344</v>
      </c>
      <c r="AE423">
        <f t="shared" si="47"/>
        <v>0</v>
      </c>
      <c r="AF423">
        <f t="shared" si="45"/>
        <v>0</v>
      </c>
    </row>
    <row r="424" spans="30:32" x14ac:dyDescent="0.2">
      <c r="AD424" s="4">
        <f t="shared" si="46"/>
        <v>38345</v>
      </c>
      <c r="AE424">
        <f t="shared" si="47"/>
        <v>0</v>
      </c>
      <c r="AF424">
        <f t="shared" si="45"/>
        <v>0</v>
      </c>
    </row>
    <row r="425" spans="30:32" x14ac:dyDescent="0.2">
      <c r="AD425" s="4">
        <f t="shared" si="46"/>
        <v>38346</v>
      </c>
      <c r="AE425">
        <f t="shared" si="47"/>
        <v>0</v>
      </c>
      <c r="AF425">
        <f t="shared" si="45"/>
        <v>0</v>
      </c>
    </row>
    <row r="426" spans="30:32" x14ac:dyDescent="0.2">
      <c r="AD426" s="4">
        <f t="shared" si="46"/>
        <v>38347</v>
      </c>
      <c r="AE426">
        <f t="shared" si="47"/>
        <v>0</v>
      </c>
      <c r="AF426">
        <f t="shared" si="45"/>
        <v>0</v>
      </c>
    </row>
    <row r="427" spans="30:32" x14ac:dyDescent="0.2">
      <c r="AD427" s="4">
        <f t="shared" si="46"/>
        <v>38348</v>
      </c>
      <c r="AE427" t="str">
        <f t="shared" si="47"/>
        <v>tad</v>
      </c>
      <c r="AF427">
        <f t="shared" si="45"/>
        <v>0</v>
      </c>
    </row>
    <row r="428" spans="30:32" x14ac:dyDescent="0.2">
      <c r="AD428" s="4">
        <f t="shared" si="46"/>
        <v>38349</v>
      </c>
      <c r="AE428" t="str">
        <f t="shared" si="47"/>
        <v>tad</v>
      </c>
      <c r="AF428">
        <f t="shared" si="45"/>
        <v>0</v>
      </c>
    </row>
    <row r="429" spans="30:32" x14ac:dyDescent="0.2">
      <c r="AD429" s="4">
        <f t="shared" si="46"/>
        <v>38350</v>
      </c>
      <c r="AE429" t="str">
        <f t="shared" si="47"/>
        <v>tad</v>
      </c>
      <c r="AF429">
        <f t="shared" si="45"/>
        <v>0</v>
      </c>
    </row>
    <row r="430" spans="30:32" x14ac:dyDescent="0.2">
      <c r="AD430" s="4">
        <f t="shared" si="46"/>
        <v>38351</v>
      </c>
      <c r="AE430" t="str">
        <f t="shared" si="47"/>
        <v>tad</v>
      </c>
      <c r="AF430">
        <f t="shared" si="45"/>
        <v>0</v>
      </c>
    </row>
    <row r="431" spans="30:32" x14ac:dyDescent="0.2">
      <c r="AD431" s="4">
        <f t="shared" si="46"/>
        <v>38352</v>
      </c>
      <c r="AE431" t="str">
        <f t="shared" si="47"/>
        <v>tad</v>
      </c>
      <c r="AF431">
        <f t="shared" si="45"/>
        <v>0</v>
      </c>
    </row>
  </sheetData>
  <mergeCells count="3">
    <mergeCell ref="O6:AA6"/>
    <mergeCell ref="A6:M6"/>
    <mergeCell ref="D10:H10"/>
  </mergeCells>
  <phoneticPr fontId="0" type="noConversion"/>
  <pageMargins left="0.94488188976377963" right="0.15748031496062992" top="0.78740157480314965" bottom="0.78740157480314965" header="0.51181102362204722" footer="0.31496062992125984"/>
  <pageSetup paperSize="9" scale="81" orientation="portrait" r:id="rId1"/>
  <headerFooter alignWithMargins="0">
    <oddFooter>&amp;L&amp;8&amp;F\&amp;A ;&amp;D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30"/>
  <sheetViews>
    <sheetView workbookViewId="0">
      <selection activeCell="F21" sqref="F21"/>
    </sheetView>
  </sheetViews>
  <sheetFormatPr defaultRowHeight="12.75" x14ac:dyDescent="0.2"/>
  <cols>
    <col min="1" max="1" width="10.7109375" customWidth="1"/>
    <col min="2" max="13" width="5.7109375" customWidth="1"/>
    <col min="15" max="15" width="13.7109375" customWidth="1"/>
    <col min="16" max="27" width="7.7109375" customWidth="1"/>
    <col min="28" max="28" width="6.7109375" customWidth="1"/>
  </cols>
  <sheetData>
    <row r="1" spans="1:28" x14ac:dyDescent="0.2">
      <c r="A1" s="13" t="s">
        <v>27</v>
      </c>
      <c r="O1" s="13" t="s">
        <v>27</v>
      </c>
    </row>
    <row r="2" spans="1:28" x14ac:dyDescent="0.2">
      <c r="A2" s="13"/>
      <c r="B2" t="s">
        <v>37</v>
      </c>
      <c r="L2">
        <v>5</v>
      </c>
      <c r="M2" t="s">
        <v>28</v>
      </c>
      <c r="O2" s="13"/>
      <c r="P2" t="s">
        <v>37</v>
      </c>
      <c r="Z2">
        <v>5</v>
      </c>
      <c r="AA2" t="s">
        <v>28</v>
      </c>
    </row>
    <row r="3" spans="1:28" x14ac:dyDescent="0.2">
      <c r="A3" s="13"/>
      <c r="B3" t="s">
        <v>31</v>
      </c>
      <c r="O3" s="13"/>
      <c r="P3" t="s">
        <v>31</v>
      </c>
    </row>
    <row r="4" spans="1:28" ht="15.75" x14ac:dyDescent="0.25">
      <c r="B4" s="5" t="str">
        <f>IF(MOD($P$13,4)=0,"***  Salah form - Gunakan form untuk Tahun Kabisat ***","")</f>
        <v/>
      </c>
      <c r="P4" s="5" t="str">
        <f>IF(MOD($P$13,4)=0,"***  Salah form - Gunakan form untuk Tahun Kabisat ***","")</f>
        <v/>
      </c>
    </row>
    <row r="6" spans="1:28" ht="18.75" x14ac:dyDescent="0.25">
      <c r="A6" s="255" t="s">
        <v>101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O6" s="254" t="s">
        <v>102</v>
      </c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</row>
    <row r="7" spans="1:28" ht="15.75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</row>
    <row r="8" spans="1:28" x14ac:dyDescent="0.2">
      <c r="A8" s="25" t="s">
        <v>87</v>
      </c>
      <c r="B8" s="222" t="s">
        <v>107</v>
      </c>
      <c r="C8" s="26"/>
      <c r="D8" s="25" t="s">
        <v>40</v>
      </c>
      <c r="E8" s="222" t="s">
        <v>108</v>
      </c>
      <c r="F8" s="11"/>
      <c r="O8" s="39" t="s">
        <v>87</v>
      </c>
      <c r="P8" s="39" t="str">
        <f>IF(B8="","",B8)</f>
        <v>Rogodono</v>
      </c>
      <c r="Q8" s="96"/>
      <c r="R8" s="39" t="s">
        <v>40</v>
      </c>
      <c r="S8" s="39" t="str">
        <f>IF(E8="","",E8)</f>
        <v>Jatinegara</v>
      </c>
      <c r="T8" s="96"/>
      <c r="U8" s="42"/>
      <c r="V8" s="43"/>
      <c r="W8" s="115" t="s">
        <v>96</v>
      </c>
      <c r="X8" s="139"/>
      <c r="Y8" s="139"/>
      <c r="Z8" s="140"/>
      <c r="AA8" s="141"/>
      <c r="AB8" s="145"/>
    </row>
    <row r="9" spans="1:28" ht="16.5" x14ac:dyDescent="0.25">
      <c r="A9" s="27" t="s">
        <v>41</v>
      </c>
      <c r="B9" s="203"/>
      <c r="C9" s="29"/>
      <c r="D9" s="122" t="s">
        <v>81</v>
      </c>
      <c r="E9" s="204"/>
      <c r="F9" s="10" t="s">
        <v>90</v>
      </c>
      <c r="O9" s="41" t="s">
        <v>41</v>
      </c>
      <c r="P9" s="41" t="str">
        <f>IF(B9="","",B9)</f>
        <v/>
      </c>
      <c r="Q9" s="100"/>
      <c r="R9" s="67" t="s">
        <v>81</v>
      </c>
      <c r="S9" s="46" t="str">
        <f>IF(E9="","",E9)</f>
        <v/>
      </c>
      <c r="T9" s="97" t="s">
        <v>93</v>
      </c>
      <c r="U9" s="42"/>
      <c r="V9" s="43"/>
      <c r="W9" s="152" t="s">
        <v>99</v>
      </c>
      <c r="X9" s="146" t="str">
        <f>+F11&amp;" m , Q ="</f>
        <v xml:space="preserve"> m , Q =</v>
      </c>
      <c r="Y9" s="146" t="str">
        <f>+H11 &amp;" ( H -"</f>
        <v xml:space="preserve"> ( H -</v>
      </c>
      <c r="Z9" s="147" t="str">
        <f>+J11 &amp; " ) ^"</f>
        <v xml:space="preserve"> ) ^</v>
      </c>
      <c r="AA9" s="148">
        <f>+L11</f>
        <v>0</v>
      </c>
    </row>
    <row r="10" spans="1:28" x14ac:dyDescent="0.2">
      <c r="A10" s="27" t="s">
        <v>88</v>
      </c>
      <c r="B10" s="241" t="str">
        <f>normal!B10</f>
        <v>-7,64158</v>
      </c>
      <c r="C10" s="28"/>
      <c r="D10" s="119" t="s">
        <v>96</v>
      </c>
      <c r="E10" s="123"/>
      <c r="F10" s="123"/>
      <c r="G10" s="124"/>
      <c r="H10" s="125"/>
      <c r="I10" s="125"/>
      <c r="J10" s="193"/>
      <c r="K10" s="193"/>
      <c r="L10" s="194"/>
      <c r="M10" s="118"/>
      <c r="O10" s="41" t="s">
        <v>88</v>
      </c>
      <c r="P10" s="41" t="str">
        <f>IF(B10="","",B10)</f>
        <v>-7,64158</v>
      </c>
      <c r="Q10" s="100"/>
      <c r="W10" s="153"/>
      <c r="X10" s="149" t="str">
        <f>+F12&amp;" m , Q ="</f>
        <v xml:space="preserve"> m , Q =</v>
      </c>
      <c r="Y10" s="149" t="str">
        <f>+H12 &amp;" ( H -"</f>
        <v xml:space="preserve"> ( H -</v>
      </c>
      <c r="Z10" s="150" t="str">
        <f>+J12 &amp; " ) ^"</f>
        <v xml:space="preserve"> ) ^</v>
      </c>
      <c r="AA10" s="151">
        <f>+L12</f>
        <v>0</v>
      </c>
    </row>
    <row r="11" spans="1:28" ht="15.75" x14ac:dyDescent="0.25">
      <c r="A11" s="30" t="s">
        <v>89</v>
      </c>
      <c r="B11" s="286">
        <f>normal!B11</f>
        <v>109.49151999999999</v>
      </c>
      <c r="C11" s="287"/>
      <c r="D11" s="27"/>
      <c r="E11" s="126" t="s">
        <v>106</v>
      </c>
      <c r="F11" s="205"/>
      <c r="G11" s="126" t="s">
        <v>100</v>
      </c>
      <c r="H11" s="205"/>
      <c r="I11" s="127" t="s">
        <v>97</v>
      </c>
      <c r="J11" s="205"/>
      <c r="K11" s="127" t="s">
        <v>98</v>
      </c>
      <c r="L11" s="206"/>
      <c r="M11" s="15"/>
      <c r="O11" s="46" t="s">
        <v>89</v>
      </c>
      <c r="P11" s="46">
        <f>IF(B11="","",B11)</f>
        <v>109.49151999999999</v>
      </c>
      <c r="Q11" s="97"/>
      <c r="X11" s="43"/>
      <c r="Y11" s="43"/>
      <c r="Z11" s="43"/>
      <c r="AA11" s="45"/>
    </row>
    <row r="12" spans="1:28" ht="15.75" x14ac:dyDescent="0.25">
      <c r="A12" s="24"/>
      <c r="B12" s="24"/>
      <c r="C12" s="24"/>
      <c r="D12" s="30"/>
      <c r="E12" s="128" t="s">
        <v>99</v>
      </c>
      <c r="F12" s="207"/>
      <c r="G12" s="128" t="s">
        <v>100</v>
      </c>
      <c r="H12" s="207"/>
      <c r="I12" s="129" t="s">
        <v>97</v>
      </c>
      <c r="J12" s="207"/>
      <c r="K12" s="129" t="s">
        <v>98</v>
      </c>
      <c r="L12" s="208"/>
      <c r="M12" s="24"/>
      <c r="O12" s="45"/>
      <c r="P12" s="45"/>
      <c r="Q12" s="45"/>
      <c r="X12" s="43"/>
      <c r="Y12" s="43"/>
      <c r="Z12" s="43"/>
      <c r="AA12" s="45"/>
    </row>
    <row r="13" spans="1:28" x14ac:dyDescent="0.2">
      <c r="O13" s="98" t="s">
        <v>26</v>
      </c>
      <c r="P13" s="130">
        <f>+B14</f>
        <v>2005</v>
      </c>
      <c r="Q13" s="144"/>
      <c r="R13" s="43"/>
      <c r="S13" s="43"/>
      <c r="T13" s="43"/>
      <c r="U13" s="43"/>
      <c r="V13" s="43"/>
      <c r="W13" s="43"/>
      <c r="X13" s="43"/>
      <c r="Y13" s="43"/>
      <c r="Z13" s="43"/>
      <c r="AA13" s="43"/>
    </row>
    <row r="14" spans="1:28" ht="15.75" x14ac:dyDescent="0.25">
      <c r="A14" s="6" t="s">
        <v>26</v>
      </c>
      <c r="B14" s="223">
        <v>2005</v>
      </c>
      <c r="C14" s="5"/>
      <c r="O14" s="98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</row>
    <row r="15" spans="1:28" x14ac:dyDescent="0.2">
      <c r="A15" s="6"/>
      <c r="O15" s="131" t="s">
        <v>20</v>
      </c>
      <c r="P15" s="49" t="s">
        <v>0</v>
      </c>
      <c r="Q15" s="49" t="s">
        <v>1</v>
      </c>
      <c r="R15" s="49" t="s">
        <v>2</v>
      </c>
      <c r="S15" s="49" t="s">
        <v>3</v>
      </c>
      <c r="T15" s="49" t="s">
        <v>21</v>
      </c>
      <c r="U15" s="49" t="s">
        <v>5</v>
      </c>
      <c r="V15" s="49" t="s">
        <v>6</v>
      </c>
      <c r="W15" s="49" t="s">
        <v>22</v>
      </c>
      <c r="X15" s="49" t="s">
        <v>8</v>
      </c>
      <c r="Y15" s="49" t="s">
        <v>23</v>
      </c>
      <c r="Z15" s="49" t="s">
        <v>24</v>
      </c>
      <c r="AA15" s="90" t="s">
        <v>25</v>
      </c>
      <c r="AB15" s="1"/>
    </row>
    <row r="16" spans="1:28" x14ac:dyDescent="0.2">
      <c r="A16" s="91" t="s">
        <v>20</v>
      </c>
      <c r="B16" s="22" t="s">
        <v>0</v>
      </c>
      <c r="C16" s="22" t="s">
        <v>1</v>
      </c>
      <c r="D16" s="22" t="s">
        <v>2</v>
      </c>
      <c r="E16" s="22" t="s">
        <v>3</v>
      </c>
      <c r="F16" s="22" t="s">
        <v>21</v>
      </c>
      <c r="G16" s="22" t="s">
        <v>5</v>
      </c>
      <c r="H16" s="22" t="s">
        <v>6</v>
      </c>
      <c r="I16" s="22" t="s">
        <v>22</v>
      </c>
      <c r="J16" s="22" t="s">
        <v>8</v>
      </c>
      <c r="K16" s="22" t="s">
        <v>23</v>
      </c>
      <c r="L16" s="22" t="s">
        <v>24</v>
      </c>
      <c r="M16" s="21" t="s">
        <v>25</v>
      </c>
      <c r="O16" s="132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97"/>
    </row>
    <row r="17" spans="1:33" x14ac:dyDescent="0.2">
      <c r="A17" s="9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6"/>
      <c r="O17" s="133">
        <v>1</v>
      </c>
      <c r="P17" s="154">
        <f t="shared" ref="P17:P44" si="0">IF(B18="tad","tad",IF(B18&lt;$F$11,$H$11*(B18-$J$11)^$L$11,$H$12*(B18-$J$12)^$L$12))</f>
        <v>0</v>
      </c>
      <c r="Q17" s="155">
        <f t="shared" ref="Q17:Q44" si="1">IF(C18="tad","tad",IF(C18&lt;$F$11,$H$11*(C18-$J$11)^$L$11,$H$12*(C18-$J$12)^$L$12))</f>
        <v>0</v>
      </c>
      <c r="R17" s="155">
        <f t="shared" ref="R17:R44" si="2">IF(D18="tad","tad",IF(D18&lt;$F$11,$H$11*(D18-$J$11)^$L$11,$H$12*(D18-$J$12)^$L$12))</f>
        <v>0</v>
      </c>
      <c r="S17" s="155">
        <f t="shared" ref="S17:S44" si="3">IF(E18="tad","tad",IF(E18&lt;$F$11,$H$11*(E18-$J$11)^$L$11,$H$12*(E18-$J$12)^$L$12))</f>
        <v>0</v>
      </c>
      <c r="T17" s="155">
        <f t="shared" ref="T17:T44" si="4">IF(F18="tad","tad",IF(F18&lt;$F$11,$H$11*(F18-$J$11)^$L$11,$H$12*(F18-$J$12)^$L$12))</f>
        <v>0</v>
      </c>
      <c r="U17" s="155" t="str">
        <f t="shared" ref="U17:U44" si="5">IF(G18="tad","tad",IF(G18&lt;$F$11,$H$11*(G18-$J$11)^$L$11,$H$12*(G18-$J$12)^$L$12))</f>
        <v>tad</v>
      </c>
      <c r="V17" s="155" t="str">
        <f t="shared" ref="V17:V44" si="6">IF(H18="tad","tad",IF(H18&lt;$F$11,$H$11*(H18-$J$11)^$L$11,$H$12*(H18-$J$12)^$L$12))</f>
        <v>tad</v>
      </c>
      <c r="W17" s="155" t="str">
        <f t="shared" ref="W17:W44" si="7">IF(I18="tad","tad",IF(I18&lt;$F$11,$H$11*(I18-$J$11)^$L$11,$H$12*(I18-$J$12)^$L$12))</f>
        <v>tad</v>
      </c>
      <c r="X17" s="155" t="str">
        <f t="shared" ref="X17:X44" si="8">IF(J18="tad","tad",IF(J18&lt;$F$11,$H$11*(J18-$J$11)^$L$11,$H$12*(J18-$J$12)^$L$12))</f>
        <v>tad</v>
      </c>
      <c r="Y17" s="155" t="str">
        <f t="shared" ref="Y17:Y44" si="9">IF(K18="tad","tad",IF(K18&lt;$F$11,$H$11*(K18-$J$11)^$L$11,$H$12*(K18-$J$12)^$L$12))</f>
        <v>tad</v>
      </c>
      <c r="Z17" s="155" t="str">
        <f t="shared" ref="Z17:Z44" si="10">IF(L18="tad","tad",IF(L18&lt;$F$11,$H$11*(L18-$J$11)^$L$11,$H$12*(L18-$J$12)^$L$12))</f>
        <v>tad</v>
      </c>
      <c r="AA17" s="156" t="str">
        <f t="shared" ref="AA17:AA44" si="11">IF(M18="tad","tad",IF(M18&lt;$F$11,$H$11*(M18-$J$11)^$L$11,$H$12*(M18-$J$12)^$L$12))</f>
        <v>tad</v>
      </c>
      <c r="AC17" s="3"/>
      <c r="AG17" s="7"/>
    </row>
    <row r="18" spans="1:33" ht="15" customHeight="1" x14ac:dyDescent="0.2">
      <c r="A18" s="93">
        <v>1</v>
      </c>
      <c r="B18" s="224">
        <v>1</v>
      </c>
      <c r="C18" s="225">
        <v>1.25</v>
      </c>
      <c r="D18" s="225">
        <v>1.1000000000000001</v>
      </c>
      <c r="E18" s="225">
        <v>1.48</v>
      </c>
      <c r="F18" s="225">
        <v>1.1200000000000001</v>
      </c>
      <c r="G18" s="225" t="s">
        <v>105</v>
      </c>
      <c r="H18" s="225" t="s">
        <v>105</v>
      </c>
      <c r="I18" s="225" t="s">
        <v>105</v>
      </c>
      <c r="J18" s="225" t="s">
        <v>105</v>
      </c>
      <c r="K18" s="225" t="s">
        <v>105</v>
      </c>
      <c r="L18" s="225" t="s">
        <v>105</v>
      </c>
      <c r="M18" s="226" t="s">
        <v>105</v>
      </c>
      <c r="O18" s="133">
        <v>2</v>
      </c>
      <c r="P18" s="157">
        <f t="shared" si="0"/>
        <v>0</v>
      </c>
      <c r="Q18" s="158">
        <f t="shared" si="1"/>
        <v>0</v>
      </c>
      <c r="R18" s="158">
        <f t="shared" si="2"/>
        <v>0</v>
      </c>
      <c r="S18" s="158">
        <f t="shared" si="3"/>
        <v>0</v>
      </c>
      <c r="T18" s="158">
        <f t="shared" si="4"/>
        <v>0</v>
      </c>
      <c r="U18" s="158" t="str">
        <f t="shared" si="5"/>
        <v>tad</v>
      </c>
      <c r="V18" s="158" t="str">
        <f t="shared" si="6"/>
        <v>tad</v>
      </c>
      <c r="W18" s="158" t="str">
        <f t="shared" si="7"/>
        <v>tad</v>
      </c>
      <c r="X18" s="158" t="str">
        <f t="shared" si="8"/>
        <v>tad</v>
      </c>
      <c r="Y18" s="158" t="str">
        <f t="shared" si="9"/>
        <v>tad</v>
      </c>
      <c r="Z18" s="158" t="str">
        <f t="shared" si="10"/>
        <v>tad</v>
      </c>
      <c r="AA18" s="159" t="str">
        <f t="shared" si="11"/>
        <v>tad</v>
      </c>
      <c r="AC18" s="3"/>
      <c r="AG18" s="7"/>
    </row>
    <row r="19" spans="1:33" ht="15" customHeight="1" x14ac:dyDescent="0.2">
      <c r="A19" s="93">
        <v>2</v>
      </c>
      <c r="B19" s="227">
        <v>1</v>
      </c>
      <c r="C19" s="228">
        <v>1.1200000000000001</v>
      </c>
      <c r="D19" s="228">
        <v>1.08</v>
      </c>
      <c r="E19" s="228">
        <v>1.48</v>
      </c>
      <c r="F19" s="228">
        <v>1.1000000000000001</v>
      </c>
      <c r="G19" s="228" t="s">
        <v>105</v>
      </c>
      <c r="H19" s="228" t="s">
        <v>105</v>
      </c>
      <c r="I19" s="228" t="s">
        <v>105</v>
      </c>
      <c r="J19" s="228" t="s">
        <v>105</v>
      </c>
      <c r="K19" s="228" t="s">
        <v>105</v>
      </c>
      <c r="L19" s="228" t="s">
        <v>105</v>
      </c>
      <c r="M19" s="229" t="s">
        <v>105</v>
      </c>
      <c r="O19" s="133">
        <v>3</v>
      </c>
      <c r="P19" s="157">
        <f t="shared" si="0"/>
        <v>0</v>
      </c>
      <c r="Q19" s="158">
        <f t="shared" si="1"/>
        <v>0</v>
      </c>
      <c r="R19" s="158">
        <f t="shared" si="2"/>
        <v>0</v>
      </c>
      <c r="S19" s="158">
        <f t="shared" si="3"/>
        <v>0</v>
      </c>
      <c r="T19" s="158">
        <f t="shared" si="4"/>
        <v>0</v>
      </c>
      <c r="U19" s="158" t="str">
        <f t="shared" si="5"/>
        <v>tad</v>
      </c>
      <c r="V19" s="158" t="str">
        <f t="shared" si="6"/>
        <v>tad</v>
      </c>
      <c r="W19" s="158" t="str">
        <f t="shared" si="7"/>
        <v>tad</v>
      </c>
      <c r="X19" s="158" t="str">
        <f t="shared" si="8"/>
        <v>tad</v>
      </c>
      <c r="Y19" s="158" t="str">
        <f t="shared" si="9"/>
        <v>tad</v>
      </c>
      <c r="Z19" s="158" t="str">
        <f t="shared" si="10"/>
        <v>tad</v>
      </c>
      <c r="AA19" s="159" t="str">
        <f t="shared" si="11"/>
        <v>tad</v>
      </c>
      <c r="AC19" s="3"/>
      <c r="AG19" s="7"/>
    </row>
    <row r="20" spans="1:33" ht="15" customHeight="1" x14ac:dyDescent="0.2">
      <c r="A20" s="93">
        <v>3</v>
      </c>
      <c r="B20" s="227">
        <v>1.47</v>
      </c>
      <c r="C20" s="228">
        <v>1.1100000000000001</v>
      </c>
      <c r="D20" s="228">
        <v>1.05</v>
      </c>
      <c r="E20" s="228">
        <v>1.48</v>
      </c>
      <c r="F20" s="228">
        <v>1.1000000000000001</v>
      </c>
      <c r="G20" s="228" t="s">
        <v>105</v>
      </c>
      <c r="H20" s="228" t="s">
        <v>105</v>
      </c>
      <c r="I20" s="228" t="s">
        <v>105</v>
      </c>
      <c r="J20" s="228" t="s">
        <v>105</v>
      </c>
      <c r="K20" s="228" t="s">
        <v>105</v>
      </c>
      <c r="L20" s="228" t="s">
        <v>105</v>
      </c>
      <c r="M20" s="229" t="s">
        <v>105</v>
      </c>
      <c r="O20" s="133">
        <v>4</v>
      </c>
      <c r="P20" s="157">
        <f t="shared" si="0"/>
        <v>0</v>
      </c>
      <c r="Q20" s="158">
        <f t="shared" si="1"/>
        <v>0</v>
      </c>
      <c r="R20" s="158">
        <f t="shared" si="2"/>
        <v>0</v>
      </c>
      <c r="S20" s="158">
        <f t="shared" si="3"/>
        <v>0</v>
      </c>
      <c r="T20" s="158" t="str">
        <f t="shared" si="4"/>
        <v>tad</v>
      </c>
      <c r="U20" s="158" t="str">
        <f t="shared" si="5"/>
        <v>tad</v>
      </c>
      <c r="V20" s="158" t="str">
        <f t="shared" si="6"/>
        <v>tad</v>
      </c>
      <c r="W20" s="158" t="str">
        <f t="shared" si="7"/>
        <v>tad</v>
      </c>
      <c r="X20" s="158" t="str">
        <f t="shared" si="8"/>
        <v>tad</v>
      </c>
      <c r="Y20" s="158" t="str">
        <f t="shared" si="9"/>
        <v>tad</v>
      </c>
      <c r="Z20" s="158" t="str">
        <f t="shared" si="10"/>
        <v>tad</v>
      </c>
      <c r="AA20" s="159" t="str">
        <f t="shared" si="11"/>
        <v>tad</v>
      </c>
      <c r="AC20" s="3"/>
      <c r="AG20" s="7"/>
    </row>
    <row r="21" spans="1:33" ht="15" customHeight="1" x14ac:dyDescent="0.2">
      <c r="A21" s="93">
        <v>4</v>
      </c>
      <c r="B21" s="227">
        <v>2.2000000000000002</v>
      </c>
      <c r="C21" s="228">
        <v>1.17</v>
      </c>
      <c r="D21" s="228">
        <v>1.04</v>
      </c>
      <c r="E21" s="228">
        <v>1.48</v>
      </c>
      <c r="F21" s="228" t="s">
        <v>105</v>
      </c>
      <c r="G21" s="228" t="s">
        <v>105</v>
      </c>
      <c r="H21" s="228" t="s">
        <v>105</v>
      </c>
      <c r="I21" s="228" t="s">
        <v>105</v>
      </c>
      <c r="J21" s="228" t="s">
        <v>105</v>
      </c>
      <c r="K21" s="228" t="s">
        <v>105</v>
      </c>
      <c r="L21" s="228" t="s">
        <v>105</v>
      </c>
      <c r="M21" s="229" t="s">
        <v>105</v>
      </c>
      <c r="O21" s="133">
        <v>5</v>
      </c>
      <c r="P21" s="157">
        <f t="shared" si="0"/>
        <v>0</v>
      </c>
      <c r="Q21" s="158">
        <f t="shared" si="1"/>
        <v>0</v>
      </c>
      <c r="R21" s="158">
        <f t="shared" si="2"/>
        <v>0</v>
      </c>
      <c r="S21" s="158">
        <f t="shared" si="3"/>
        <v>0</v>
      </c>
      <c r="T21" s="158" t="str">
        <f t="shared" si="4"/>
        <v>tad</v>
      </c>
      <c r="U21" s="158" t="str">
        <f t="shared" si="5"/>
        <v>tad</v>
      </c>
      <c r="V21" s="158" t="str">
        <f t="shared" si="6"/>
        <v>tad</v>
      </c>
      <c r="W21" s="158" t="str">
        <f t="shared" si="7"/>
        <v>tad</v>
      </c>
      <c r="X21" s="158" t="str">
        <f t="shared" si="8"/>
        <v>tad</v>
      </c>
      <c r="Y21" s="158" t="str">
        <f t="shared" si="9"/>
        <v>tad</v>
      </c>
      <c r="Z21" s="158" t="str">
        <f t="shared" si="10"/>
        <v>tad</v>
      </c>
      <c r="AA21" s="159" t="str">
        <f t="shared" si="11"/>
        <v>tad</v>
      </c>
      <c r="AC21" s="3"/>
      <c r="AG21" s="8"/>
    </row>
    <row r="22" spans="1:33" ht="15" customHeight="1" x14ac:dyDescent="0.2">
      <c r="A22" s="93">
        <v>5</v>
      </c>
      <c r="B22" s="227">
        <v>4.0999999999999996</v>
      </c>
      <c r="C22" s="228">
        <v>1.1599999999999999</v>
      </c>
      <c r="D22" s="228">
        <v>1.04</v>
      </c>
      <c r="E22" s="228">
        <v>2.15</v>
      </c>
      <c r="F22" s="228" t="s">
        <v>105</v>
      </c>
      <c r="G22" s="228" t="s">
        <v>105</v>
      </c>
      <c r="H22" s="228" t="s">
        <v>105</v>
      </c>
      <c r="I22" s="228" t="s">
        <v>105</v>
      </c>
      <c r="J22" s="228" t="s">
        <v>105</v>
      </c>
      <c r="K22" s="228" t="s">
        <v>105</v>
      </c>
      <c r="L22" s="228" t="s">
        <v>105</v>
      </c>
      <c r="M22" s="229" t="s">
        <v>105</v>
      </c>
      <c r="O22" s="134">
        <v>6</v>
      </c>
      <c r="P22" s="160">
        <f t="shared" si="0"/>
        <v>0</v>
      </c>
      <c r="Q22" s="161">
        <f t="shared" si="1"/>
        <v>0</v>
      </c>
      <c r="R22" s="161">
        <f t="shared" si="2"/>
        <v>0</v>
      </c>
      <c r="S22" s="161">
        <f t="shared" si="3"/>
        <v>0</v>
      </c>
      <c r="T22" s="161" t="str">
        <f t="shared" si="4"/>
        <v>tad</v>
      </c>
      <c r="U22" s="161" t="str">
        <f t="shared" si="5"/>
        <v>tad</v>
      </c>
      <c r="V22" s="161" t="str">
        <f t="shared" si="6"/>
        <v>tad</v>
      </c>
      <c r="W22" s="161" t="str">
        <f t="shared" si="7"/>
        <v>tad</v>
      </c>
      <c r="X22" s="161" t="str">
        <f t="shared" si="8"/>
        <v>tad</v>
      </c>
      <c r="Y22" s="161" t="str">
        <f t="shared" si="9"/>
        <v>tad</v>
      </c>
      <c r="Z22" s="161" t="str">
        <f t="shared" si="10"/>
        <v>tad</v>
      </c>
      <c r="AA22" s="162" t="str">
        <f t="shared" si="11"/>
        <v>tad</v>
      </c>
      <c r="AC22" s="3"/>
      <c r="AG22" s="8"/>
    </row>
    <row r="23" spans="1:33" ht="15" customHeight="1" x14ac:dyDescent="0.2">
      <c r="A23" s="94">
        <v>6</v>
      </c>
      <c r="B23" s="230">
        <v>3.63</v>
      </c>
      <c r="C23" s="231">
        <v>0.93</v>
      </c>
      <c r="D23" s="231">
        <v>1.47</v>
      </c>
      <c r="E23" s="231">
        <v>3.35</v>
      </c>
      <c r="F23" s="231" t="s">
        <v>105</v>
      </c>
      <c r="G23" s="231" t="s">
        <v>105</v>
      </c>
      <c r="H23" s="231" t="s">
        <v>105</v>
      </c>
      <c r="I23" s="231" t="s">
        <v>105</v>
      </c>
      <c r="J23" s="231" t="s">
        <v>105</v>
      </c>
      <c r="K23" s="231" t="s">
        <v>105</v>
      </c>
      <c r="L23" s="231" t="s">
        <v>105</v>
      </c>
      <c r="M23" s="232" t="s">
        <v>105</v>
      </c>
      <c r="O23" s="133">
        <v>7</v>
      </c>
      <c r="P23" s="157">
        <f t="shared" si="0"/>
        <v>0</v>
      </c>
      <c r="Q23" s="158">
        <f t="shared" si="1"/>
        <v>0</v>
      </c>
      <c r="R23" s="158">
        <f t="shared" si="2"/>
        <v>0</v>
      </c>
      <c r="S23" s="158">
        <f t="shared" si="3"/>
        <v>0</v>
      </c>
      <c r="T23" s="158" t="str">
        <f t="shared" si="4"/>
        <v>tad</v>
      </c>
      <c r="U23" s="158" t="str">
        <f t="shared" si="5"/>
        <v>tad</v>
      </c>
      <c r="V23" s="158" t="str">
        <f t="shared" si="6"/>
        <v>tad</v>
      </c>
      <c r="W23" s="158" t="str">
        <f t="shared" si="7"/>
        <v>tad</v>
      </c>
      <c r="X23" s="158" t="str">
        <f t="shared" si="8"/>
        <v>tad</v>
      </c>
      <c r="Y23" s="158" t="str">
        <f t="shared" si="9"/>
        <v>tad</v>
      </c>
      <c r="Z23" s="158" t="str">
        <f t="shared" si="10"/>
        <v>tad</v>
      </c>
      <c r="AA23" s="159" t="str">
        <f t="shared" si="11"/>
        <v>tad</v>
      </c>
      <c r="AC23" s="3"/>
      <c r="AG23" s="8"/>
    </row>
    <row r="24" spans="1:33" ht="15" customHeight="1" x14ac:dyDescent="0.2">
      <c r="A24" s="93">
        <v>7</v>
      </c>
      <c r="B24" s="227">
        <v>1.24</v>
      </c>
      <c r="C24" s="228">
        <v>0.74</v>
      </c>
      <c r="D24" s="228">
        <v>0.96</v>
      </c>
      <c r="E24" s="228">
        <v>2.67</v>
      </c>
      <c r="F24" s="228" t="s">
        <v>105</v>
      </c>
      <c r="G24" s="228" t="s">
        <v>105</v>
      </c>
      <c r="H24" s="228" t="s">
        <v>105</v>
      </c>
      <c r="I24" s="228" t="s">
        <v>105</v>
      </c>
      <c r="J24" s="228" t="s">
        <v>105</v>
      </c>
      <c r="K24" s="228" t="s">
        <v>105</v>
      </c>
      <c r="L24" s="228" t="s">
        <v>105</v>
      </c>
      <c r="M24" s="229" t="s">
        <v>105</v>
      </c>
      <c r="O24" s="133">
        <v>8</v>
      </c>
      <c r="P24" s="157">
        <f t="shared" si="0"/>
        <v>0</v>
      </c>
      <c r="Q24" s="158">
        <f t="shared" si="1"/>
        <v>0</v>
      </c>
      <c r="R24" s="158">
        <f t="shared" si="2"/>
        <v>0</v>
      </c>
      <c r="S24" s="158">
        <f t="shared" si="3"/>
        <v>0</v>
      </c>
      <c r="T24" s="158" t="str">
        <f t="shared" si="4"/>
        <v>tad</v>
      </c>
      <c r="U24" s="158" t="str">
        <f t="shared" si="5"/>
        <v>tad</v>
      </c>
      <c r="V24" s="158" t="str">
        <f t="shared" si="6"/>
        <v>tad</v>
      </c>
      <c r="W24" s="158" t="str">
        <f t="shared" si="7"/>
        <v>tad</v>
      </c>
      <c r="X24" s="158" t="str">
        <f t="shared" si="8"/>
        <v>tad</v>
      </c>
      <c r="Y24" s="158" t="str">
        <f t="shared" si="9"/>
        <v>tad</v>
      </c>
      <c r="Z24" s="158" t="str">
        <f t="shared" si="10"/>
        <v>tad</v>
      </c>
      <c r="AA24" s="159" t="str">
        <f t="shared" si="11"/>
        <v>tad</v>
      </c>
      <c r="AC24" s="3"/>
      <c r="AG24" s="8"/>
    </row>
    <row r="25" spans="1:33" ht="15" customHeight="1" x14ac:dyDescent="0.2">
      <c r="A25" s="93">
        <v>8</v>
      </c>
      <c r="B25" s="227">
        <v>1.3</v>
      </c>
      <c r="C25" s="228">
        <v>0.74</v>
      </c>
      <c r="D25" s="228">
        <v>0.76</v>
      </c>
      <c r="E25" s="228">
        <v>2</v>
      </c>
      <c r="F25" s="228" t="s">
        <v>105</v>
      </c>
      <c r="G25" s="228" t="s">
        <v>105</v>
      </c>
      <c r="H25" s="228" t="s">
        <v>105</v>
      </c>
      <c r="I25" s="228" t="s">
        <v>105</v>
      </c>
      <c r="J25" s="228" t="s">
        <v>105</v>
      </c>
      <c r="K25" s="228" t="s">
        <v>105</v>
      </c>
      <c r="L25" s="228" t="s">
        <v>105</v>
      </c>
      <c r="M25" s="229" t="s">
        <v>105</v>
      </c>
      <c r="O25" s="133">
        <v>9</v>
      </c>
      <c r="P25" s="157">
        <f t="shared" si="0"/>
        <v>0</v>
      </c>
      <c r="Q25" s="158">
        <f t="shared" si="1"/>
        <v>0</v>
      </c>
      <c r="R25" s="158">
        <f t="shared" si="2"/>
        <v>0</v>
      </c>
      <c r="S25" s="158">
        <f t="shared" si="3"/>
        <v>0</v>
      </c>
      <c r="T25" s="158" t="str">
        <f t="shared" si="4"/>
        <v>tad</v>
      </c>
      <c r="U25" s="158" t="str">
        <f t="shared" si="5"/>
        <v>tad</v>
      </c>
      <c r="V25" s="158" t="str">
        <f t="shared" si="6"/>
        <v>tad</v>
      </c>
      <c r="W25" s="158" t="str">
        <f t="shared" si="7"/>
        <v>tad</v>
      </c>
      <c r="X25" s="158" t="str">
        <f t="shared" si="8"/>
        <v>tad</v>
      </c>
      <c r="Y25" s="158" t="str">
        <f t="shared" si="9"/>
        <v>tad</v>
      </c>
      <c r="Z25" s="158" t="str">
        <f t="shared" si="10"/>
        <v>tad</v>
      </c>
      <c r="AA25" s="159" t="str">
        <f t="shared" si="11"/>
        <v>tad</v>
      </c>
      <c r="AC25" s="3"/>
      <c r="AG25" s="8"/>
    </row>
    <row r="26" spans="1:33" ht="15" customHeight="1" x14ac:dyDescent="0.2">
      <c r="A26" s="93">
        <v>9</v>
      </c>
      <c r="B26" s="227">
        <v>1.3</v>
      </c>
      <c r="C26" s="228">
        <v>0.73</v>
      </c>
      <c r="D26" s="228">
        <v>0.76</v>
      </c>
      <c r="E26" s="228">
        <v>0.95</v>
      </c>
      <c r="F26" s="228" t="s">
        <v>105</v>
      </c>
      <c r="G26" s="228" t="s">
        <v>105</v>
      </c>
      <c r="H26" s="228" t="s">
        <v>105</v>
      </c>
      <c r="I26" s="228" t="s">
        <v>105</v>
      </c>
      <c r="J26" s="228" t="s">
        <v>105</v>
      </c>
      <c r="K26" s="228" t="s">
        <v>105</v>
      </c>
      <c r="L26" s="228" t="s">
        <v>105</v>
      </c>
      <c r="M26" s="229" t="s">
        <v>105</v>
      </c>
      <c r="O26" s="133">
        <v>10</v>
      </c>
      <c r="P26" s="164">
        <f t="shared" si="0"/>
        <v>0</v>
      </c>
      <c r="Q26" s="165">
        <f t="shared" si="1"/>
        <v>0</v>
      </c>
      <c r="R26" s="165">
        <f t="shared" si="2"/>
        <v>0</v>
      </c>
      <c r="S26" s="165">
        <f t="shared" si="3"/>
        <v>0</v>
      </c>
      <c r="T26" s="165" t="str">
        <f t="shared" si="4"/>
        <v>tad</v>
      </c>
      <c r="U26" s="165" t="str">
        <f t="shared" si="5"/>
        <v>tad</v>
      </c>
      <c r="V26" s="165" t="str">
        <f t="shared" si="6"/>
        <v>tad</v>
      </c>
      <c r="W26" s="165" t="str">
        <f t="shared" si="7"/>
        <v>tad</v>
      </c>
      <c r="X26" s="165" t="str">
        <f t="shared" si="8"/>
        <v>tad</v>
      </c>
      <c r="Y26" s="165" t="str">
        <f t="shared" si="9"/>
        <v>tad</v>
      </c>
      <c r="Z26" s="165" t="str">
        <f t="shared" si="10"/>
        <v>tad</v>
      </c>
      <c r="AA26" s="166" t="str">
        <f t="shared" si="11"/>
        <v>tad</v>
      </c>
      <c r="AC26" s="3"/>
      <c r="AG26" s="8"/>
    </row>
    <row r="27" spans="1:33" ht="15" customHeight="1" x14ac:dyDescent="0.2">
      <c r="A27" s="93">
        <v>10</v>
      </c>
      <c r="B27" s="227">
        <v>1.3</v>
      </c>
      <c r="C27" s="234">
        <v>1.46</v>
      </c>
      <c r="D27" s="234">
        <v>0.76</v>
      </c>
      <c r="E27" s="234">
        <v>0.5</v>
      </c>
      <c r="F27" s="234" t="s">
        <v>105</v>
      </c>
      <c r="G27" s="234" t="s">
        <v>105</v>
      </c>
      <c r="H27" s="234" t="s">
        <v>105</v>
      </c>
      <c r="I27" s="234" t="s">
        <v>105</v>
      </c>
      <c r="J27" s="234" t="s">
        <v>105</v>
      </c>
      <c r="K27" s="234" t="s">
        <v>105</v>
      </c>
      <c r="L27" s="234" t="s">
        <v>105</v>
      </c>
      <c r="M27" s="235" t="s">
        <v>105</v>
      </c>
      <c r="O27" s="134">
        <v>11</v>
      </c>
      <c r="P27" s="160">
        <f t="shared" si="0"/>
        <v>0</v>
      </c>
      <c r="Q27" s="161">
        <f t="shared" si="1"/>
        <v>0</v>
      </c>
      <c r="R27" s="161">
        <f t="shared" si="2"/>
        <v>0</v>
      </c>
      <c r="S27" s="161">
        <f t="shared" si="3"/>
        <v>0</v>
      </c>
      <c r="T27" s="161" t="str">
        <f t="shared" si="4"/>
        <v>tad</v>
      </c>
      <c r="U27" s="161" t="str">
        <f t="shared" si="5"/>
        <v>tad</v>
      </c>
      <c r="V27" s="161" t="str">
        <f t="shared" si="6"/>
        <v>tad</v>
      </c>
      <c r="W27" s="161" t="str">
        <f t="shared" si="7"/>
        <v>tad</v>
      </c>
      <c r="X27" s="161" t="str">
        <f t="shared" si="8"/>
        <v>tad</v>
      </c>
      <c r="Y27" s="161" t="str">
        <f t="shared" si="9"/>
        <v>tad</v>
      </c>
      <c r="Z27" s="161" t="str">
        <f t="shared" si="10"/>
        <v>tad</v>
      </c>
      <c r="AA27" s="162" t="str">
        <f t="shared" si="11"/>
        <v>tad</v>
      </c>
      <c r="AC27" s="3"/>
      <c r="AG27" s="8"/>
    </row>
    <row r="28" spans="1:33" ht="15" customHeight="1" x14ac:dyDescent="0.2">
      <c r="A28" s="94">
        <v>11</v>
      </c>
      <c r="B28" s="227">
        <v>1.3</v>
      </c>
      <c r="C28" s="231">
        <v>2.98</v>
      </c>
      <c r="D28" s="231">
        <v>0.76</v>
      </c>
      <c r="E28" s="231">
        <v>0.76</v>
      </c>
      <c r="F28" s="231" t="s">
        <v>105</v>
      </c>
      <c r="G28" s="231" t="s">
        <v>105</v>
      </c>
      <c r="H28" s="231" t="s">
        <v>105</v>
      </c>
      <c r="I28" s="231" t="s">
        <v>105</v>
      </c>
      <c r="J28" s="231" t="s">
        <v>105</v>
      </c>
      <c r="K28" s="231" t="s">
        <v>105</v>
      </c>
      <c r="L28" s="231" t="s">
        <v>105</v>
      </c>
      <c r="M28" s="232" t="s">
        <v>105</v>
      </c>
      <c r="O28" s="133">
        <v>12</v>
      </c>
      <c r="P28" s="157">
        <f t="shared" si="0"/>
        <v>0</v>
      </c>
      <c r="Q28" s="158">
        <f t="shared" si="1"/>
        <v>0</v>
      </c>
      <c r="R28" s="158">
        <f t="shared" si="2"/>
        <v>0</v>
      </c>
      <c r="S28" s="158">
        <f t="shared" si="3"/>
        <v>0</v>
      </c>
      <c r="T28" s="158" t="str">
        <f t="shared" si="4"/>
        <v>tad</v>
      </c>
      <c r="U28" s="158" t="str">
        <f t="shared" si="5"/>
        <v>tad</v>
      </c>
      <c r="V28" s="158" t="str">
        <f t="shared" si="6"/>
        <v>tad</v>
      </c>
      <c r="W28" s="158" t="str">
        <f t="shared" si="7"/>
        <v>tad</v>
      </c>
      <c r="X28" s="158" t="str">
        <f t="shared" si="8"/>
        <v>tad</v>
      </c>
      <c r="Y28" s="158" t="str">
        <f t="shared" si="9"/>
        <v>tad</v>
      </c>
      <c r="Z28" s="158" t="str">
        <f t="shared" si="10"/>
        <v>tad</v>
      </c>
      <c r="AA28" s="159" t="str">
        <f t="shared" si="11"/>
        <v>tad</v>
      </c>
      <c r="AC28" s="3"/>
      <c r="AG28" s="8"/>
    </row>
    <row r="29" spans="1:33" ht="15" customHeight="1" x14ac:dyDescent="0.2">
      <c r="A29" s="93">
        <v>12</v>
      </c>
      <c r="B29" s="227">
        <v>1.3</v>
      </c>
      <c r="C29" s="228">
        <v>2.04</v>
      </c>
      <c r="D29" s="228">
        <v>0.76</v>
      </c>
      <c r="E29" s="228">
        <v>0.97</v>
      </c>
      <c r="F29" s="228" t="s">
        <v>105</v>
      </c>
      <c r="G29" s="228" t="s">
        <v>105</v>
      </c>
      <c r="H29" s="228" t="s">
        <v>105</v>
      </c>
      <c r="I29" s="228" t="s">
        <v>105</v>
      </c>
      <c r="J29" s="228" t="s">
        <v>105</v>
      </c>
      <c r="K29" s="228" t="s">
        <v>105</v>
      </c>
      <c r="L29" s="228" t="s">
        <v>105</v>
      </c>
      <c r="M29" s="229" t="s">
        <v>105</v>
      </c>
      <c r="O29" s="133">
        <v>13</v>
      </c>
      <c r="P29" s="157">
        <f t="shared" si="0"/>
        <v>0</v>
      </c>
      <c r="Q29" s="158">
        <f t="shared" si="1"/>
        <v>0</v>
      </c>
      <c r="R29" s="158">
        <f t="shared" si="2"/>
        <v>0</v>
      </c>
      <c r="S29" s="158">
        <f t="shared" si="3"/>
        <v>0</v>
      </c>
      <c r="T29" s="158" t="str">
        <f t="shared" si="4"/>
        <v>tad</v>
      </c>
      <c r="U29" s="158" t="str">
        <f t="shared" si="5"/>
        <v>tad</v>
      </c>
      <c r="V29" s="158" t="str">
        <f t="shared" si="6"/>
        <v>tad</v>
      </c>
      <c r="W29" s="158" t="str">
        <f t="shared" si="7"/>
        <v>tad</v>
      </c>
      <c r="X29" s="158" t="str">
        <f t="shared" si="8"/>
        <v>tad</v>
      </c>
      <c r="Y29" s="158" t="str">
        <f t="shared" si="9"/>
        <v>tad</v>
      </c>
      <c r="Z29" s="158" t="str">
        <f t="shared" si="10"/>
        <v>tad</v>
      </c>
      <c r="AA29" s="159" t="str">
        <f t="shared" si="11"/>
        <v>tad</v>
      </c>
      <c r="AC29" s="3"/>
      <c r="AG29" s="8"/>
    </row>
    <row r="30" spans="1:33" ht="15" customHeight="1" x14ac:dyDescent="0.2">
      <c r="A30" s="93">
        <v>13</v>
      </c>
      <c r="B30" s="227">
        <v>1.3</v>
      </c>
      <c r="C30" s="228">
        <v>2.9</v>
      </c>
      <c r="D30" s="228">
        <v>1.82</v>
      </c>
      <c r="E30" s="228">
        <v>0.81</v>
      </c>
      <c r="F30" s="228" t="s">
        <v>105</v>
      </c>
      <c r="G30" s="228" t="s">
        <v>105</v>
      </c>
      <c r="H30" s="228" t="s">
        <v>105</v>
      </c>
      <c r="I30" s="228" t="s">
        <v>105</v>
      </c>
      <c r="J30" s="228" t="s">
        <v>105</v>
      </c>
      <c r="K30" s="228" t="s">
        <v>105</v>
      </c>
      <c r="L30" s="228" t="s">
        <v>105</v>
      </c>
      <c r="M30" s="229" t="s">
        <v>105</v>
      </c>
      <c r="O30" s="133">
        <v>14</v>
      </c>
      <c r="P30" s="157">
        <f t="shared" si="0"/>
        <v>0</v>
      </c>
      <c r="Q30" s="158">
        <f t="shared" si="1"/>
        <v>0</v>
      </c>
      <c r="R30" s="158" t="str">
        <f t="shared" si="2"/>
        <v>tad</v>
      </c>
      <c r="S30" s="158">
        <f t="shared" si="3"/>
        <v>0</v>
      </c>
      <c r="T30" s="158" t="str">
        <f t="shared" si="4"/>
        <v>tad</v>
      </c>
      <c r="U30" s="158" t="str">
        <f t="shared" si="5"/>
        <v>tad</v>
      </c>
      <c r="V30" s="158" t="str">
        <f t="shared" si="6"/>
        <v>tad</v>
      </c>
      <c r="W30" s="158" t="str">
        <f t="shared" si="7"/>
        <v>tad</v>
      </c>
      <c r="X30" s="158" t="str">
        <f t="shared" si="8"/>
        <v>tad</v>
      </c>
      <c r="Y30" s="158" t="str">
        <f t="shared" si="9"/>
        <v>tad</v>
      </c>
      <c r="Z30" s="158" t="str">
        <f t="shared" si="10"/>
        <v>tad</v>
      </c>
      <c r="AA30" s="159" t="str">
        <f t="shared" si="11"/>
        <v>tad</v>
      </c>
      <c r="AC30" s="3"/>
      <c r="AG30" s="8"/>
    </row>
    <row r="31" spans="1:33" ht="15" customHeight="1" x14ac:dyDescent="0.2">
      <c r="A31" s="93">
        <v>14</v>
      </c>
      <c r="B31" s="227">
        <v>1.3</v>
      </c>
      <c r="C31" s="228">
        <v>1.67</v>
      </c>
      <c r="D31" s="228" t="s">
        <v>105</v>
      </c>
      <c r="E31" s="228">
        <v>0.91</v>
      </c>
      <c r="F31" s="228" t="s">
        <v>105</v>
      </c>
      <c r="G31" s="228" t="s">
        <v>105</v>
      </c>
      <c r="H31" s="228" t="s">
        <v>105</v>
      </c>
      <c r="I31" s="228" t="s">
        <v>105</v>
      </c>
      <c r="J31" s="228" t="s">
        <v>105</v>
      </c>
      <c r="K31" s="228" t="s">
        <v>105</v>
      </c>
      <c r="L31" s="228" t="s">
        <v>105</v>
      </c>
      <c r="M31" s="229" t="s">
        <v>105</v>
      </c>
      <c r="O31" s="133">
        <v>15</v>
      </c>
      <c r="P31" s="164">
        <f t="shared" si="0"/>
        <v>0</v>
      </c>
      <c r="Q31" s="165">
        <f t="shared" si="1"/>
        <v>0</v>
      </c>
      <c r="R31" s="165" t="str">
        <f t="shared" si="2"/>
        <v>tad</v>
      </c>
      <c r="S31" s="165">
        <f t="shared" si="3"/>
        <v>0</v>
      </c>
      <c r="T31" s="165" t="str">
        <f t="shared" si="4"/>
        <v>tad</v>
      </c>
      <c r="U31" s="165" t="str">
        <f t="shared" si="5"/>
        <v>tad</v>
      </c>
      <c r="V31" s="165" t="str">
        <f t="shared" si="6"/>
        <v>tad</v>
      </c>
      <c r="W31" s="165" t="str">
        <f t="shared" si="7"/>
        <v>tad</v>
      </c>
      <c r="X31" s="165" t="str">
        <f t="shared" si="8"/>
        <v>tad</v>
      </c>
      <c r="Y31" s="165" t="str">
        <f t="shared" si="9"/>
        <v>tad</v>
      </c>
      <c r="Z31" s="165" t="str">
        <f t="shared" si="10"/>
        <v>tad</v>
      </c>
      <c r="AA31" s="166" t="str">
        <f t="shared" si="11"/>
        <v>tad</v>
      </c>
      <c r="AC31" s="3"/>
      <c r="AG31" s="8"/>
    </row>
    <row r="32" spans="1:33" ht="15" customHeight="1" x14ac:dyDescent="0.2">
      <c r="A32" s="93">
        <v>15</v>
      </c>
      <c r="B32" s="227">
        <v>1.3</v>
      </c>
      <c r="C32" s="234">
        <v>2.2999999999999998</v>
      </c>
      <c r="D32" s="234" t="s">
        <v>105</v>
      </c>
      <c r="E32" s="234">
        <v>1.02</v>
      </c>
      <c r="F32" s="234" t="s">
        <v>105</v>
      </c>
      <c r="G32" s="234" t="s">
        <v>105</v>
      </c>
      <c r="H32" s="234" t="s">
        <v>105</v>
      </c>
      <c r="I32" s="234" t="s">
        <v>105</v>
      </c>
      <c r="J32" s="234" t="s">
        <v>105</v>
      </c>
      <c r="K32" s="234" t="s">
        <v>105</v>
      </c>
      <c r="L32" s="234" t="s">
        <v>105</v>
      </c>
      <c r="M32" s="235" t="s">
        <v>105</v>
      </c>
      <c r="O32" s="134">
        <v>16</v>
      </c>
      <c r="P32" s="160">
        <f t="shared" si="0"/>
        <v>0</v>
      </c>
      <c r="Q32" s="161">
        <f t="shared" si="1"/>
        <v>0</v>
      </c>
      <c r="R32" s="161" t="str">
        <f t="shared" si="2"/>
        <v>tad</v>
      </c>
      <c r="S32" s="161">
        <f t="shared" si="3"/>
        <v>0</v>
      </c>
      <c r="T32" s="161" t="str">
        <f t="shared" si="4"/>
        <v>tad</v>
      </c>
      <c r="U32" s="161" t="str">
        <f t="shared" si="5"/>
        <v>tad</v>
      </c>
      <c r="V32" s="161" t="str">
        <f t="shared" si="6"/>
        <v>tad</v>
      </c>
      <c r="W32" s="161" t="str">
        <f t="shared" si="7"/>
        <v>tad</v>
      </c>
      <c r="X32" s="161" t="str">
        <f t="shared" si="8"/>
        <v>tad</v>
      </c>
      <c r="Y32" s="161" t="str">
        <f t="shared" si="9"/>
        <v>tad</v>
      </c>
      <c r="Z32" s="161" t="str">
        <f t="shared" si="10"/>
        <v>tad</v>
      </c>
      <c r="AA32" s="162" t="str">
        <f t="shared" si="11"/>
        <v>tad</v>
      </c>
      <c r="AC32" s="3"/>
      <c r="AG32" s="8"/>
    </row>
    <row r="33" spans="1:42" ht="15" customHeight="1" x14ac:dyDescent="0.2">
      <c r="A33" s="94">
        <v>16</v>
      </c>
      <c r="B33" s="227">
        <v>1.3</v>
      </c>
      <c r="C33" s="231">
        <v>0.52</v>
      </c>
      <c r="D33" s="231" t="s">
        <v>105</v>
      </c>
      <c r="E33" s="231">
        <v>1</v>
      </c>
      <c r="F33" s="231" t="s">
        <v>105</v>
      </c>
      <c r="G33" s="231" t="s">
        <v>105</v>
      </c>
      <c r="H33" s="231" t="s">
        <v>105</v>
      </c>
      <c r="I33" s="231" t="s">
        <v>105</v>
      </c>
      <c r="J33" s="231" t="s">
        <v>105</v>
      </c>
      <c r="K33" s="231" t="s">
        <v>105</v>
      </c>
      <c r="L33" s="231" t="s">
        <v>105</v>
      </c>
      <c r="M33" s="232" t="s">
        <v>105</v>
      </c>
      <c r="O33" s="133">
        <v>17</v>
      </c>
      <c r="P33" s="157">
        <f t="shared" si="0"/>
        <v>0</v>
      </c>
      <c r="Q33" s="158">
        <f t="shared" si="1"/>
        <v>0</v>
      </c>
      <c r="R33" s="158" t="str">
        <f t="shared" si="2"/>
        <v>tad</v>
      </c>
      <c r="S33" s="158">
        <f t="shared" si="3"/>
        <v>0</v>
      </c>
      <c r="T33" s="158" t="str">
        <f t="shared" si="4"/>
        <v>tad</v>
      </c>
      <c r="U33" s="158" t="str">
        <f t="shared" si="5"/>
        <v>tad</v>
      </c>
      <c r="V33" s="158" t="str">
        <f t="shared" si="6"/>
        <v>tad</v>
      </c>
      <c r="W33" s="158" t="str">
        <f t="shared" si="7"/>
        <v>tad</v>
      </c>
      <c r="X33" s="158" t="str">
        <f t="shared" si="8"/>
        <v>tad</v>
      </c>
      <c r="Y33" s="158" t="str">
        <f t="shared" si="9"/>
        <v>tad</v>
      </c>
      <c r="Z33" s="158" t="str">
        <f t="shared" si="10"/>
        <v>tad</v>
      </c>
      <c r="AA33" s="159" t="str">
        <f t="shared" si="11"/>
        <v>tad</v>
      </c>
      <c r="AC33" s="3"/>
      <c r="AG33" s="8"/>
    </row>
    <row r="34" spans="1:42" ht="15" customHeight="1" x14ac:dyDescent="0.2">
      <c r="A34" s="93">
        <v>17</v>
      </c>
      <c r="B34" s="227">
        <v>1.3</v>
      </c>
      <c r="C34" s="228">
        <v>0.82</v>
      </c>
      <c r="D34" s="228" t="s">
        <v>105</v>
      </c>
      <c r="E34" s="228">
        <v>1</v>
      </c>
      <c r="F34" s="228" t="s">
        <v>105</v>
      </c>
      <c r="G34" s="228" t="s">
        <v>105</v>
      </c>
      <c r="H34" s="228" t="s">
        <v>105</v>
      </c>
      <c r="I34" s="228" t="s">
        <v>105</v>
      </c>
      <c r="J34" s="228" t="s">
        <v>105</v>
      </c>
      <c r="K34" s="228" t="s">
        <v>105</v>
      </c>
      <c r="L34" s="228" t="s">
        <v>105</v>
      </c>
      <c r="M34" s="229" t="s">
        <v>105</v>
      </c>
      <c r="O34" s="133">
        <v>18</v>
      </c>
      <c r="P34" s="157">
        <f t="shared" si="0"/>
        <v>0</v>
      </c>
      <c r="Q34" s="158">
        <f t="shared" si="1"/>
        <v>0</v>
      </c>
      <c r="R34" s="158">
        <f t="shared" si="2"/>
        <v>0</v>
      </c>
      <c r="S34" s="158">
        <f t="shared" si="3"/>
        <v>0</v>
      </c>
      <c r="T34" s="158" t="str">
        <f t="shared" si="4"/>
        <v>tad</v>
      </c>
      <c r="U34" s="158" t="str">
        <f t="shared" si="5"/>
        <v>tad</v>
      </c>
      <c r="V34" s="158" t="str">
        <f t="shared" si="6"/>
        <v>tad</v>
      </c>
      <c r="W34" s="158" t="str">
        <f t="shared" si="7"/>
        <v>tad</v>
      </c>
      <c r="X34" s="158" t="str">
        <f t="shared" si="8"/>
        <v>tad</v>
      </c>
      <c r="Y34" s="158" t="str">
        <f t="shared" si="9"/>
        <v>tad</v>
      </c>
      <c r="Z34" s="158" t="str">
        <f t="shared" si="10"/>
        <v>tad</v>
      </c>
      <c r="AA34" s="159" t="str">
        <f t="shared" si="11"/>
        <v>tad</v>
      </c>
      <c r="AC34" s="3"/>
      <c r="AG34" s="8"/>
    </row>
    <row r="35" spans="1:42" ht="15" customHeight="1" x14ac:dyDescent="0.2">
      <c r="A35" s="93">
        <v>18</v>
      </c>
      <c r="B35" s="227">
        <v>1.1200000000000001</v>
      </c>
      <c r="C35" s="228">
        <v>0.48</v>
      </c>
      <c r="D35" s="228">
        <v>0.9</v>
      </c>
      <c r="E35" s="228">
        <v>1.01</v>
      </c>
      <c r="F35" s="228" t="s">
        <v>105</v>
      </c>
      <c r="G35" s="228" t="s">
        <v>105</v>
      </c>
      <c r="H35" s="228" t="s">
        <v>105</v>
      </c>
      <c r="I35" s="228" t="s">
        <v>105</v>
      </c>
      <c r="J35" s="228" t="s">
        <v>105</v>
      </c>
      <c r="K35" s="228" t="s">
        <v>105</v>
      </c>
      <c r="L35" s="228" t="s">
        <v>105</v>
      </c>
      <c r="M35" s="229" t="s">
        <v>105</v>
      </c>
      <c r="O35" s="133">
        <v>19</v>
      </c>
      <c r="P35" s="157">
        <f t="shared" si="0"/>
        <v>0</v>
      </c>
      <c r="Q35" s="158">
        <f t="shared" si="1"/>
        <v>0</v>
      </c>
      <c r="R35" s="158">
        <f t="shared" si="2"/>
        <v>0</v>
      </c>
      <c r="S35" s="158">
        <f t="shared" si="3"/>
        <v>0</v>
      </c>
      <c r="T35" s="158" t="str">
        <f t="shared" si="4"/>
        <v>tad</v>
      </c>
      <c r="U35" s="158" t="str">
        <f t="shared" si="5"/>
        <v>tad</v>
      </c>
      <c r="V35" s="158" t="str">
        <f t="shared" si="6"/>
        <v>tad</v>
      </c>
      <c r="W35" s="158" t="str">
        <f t="shared" si="7"/>
        <v>tad</v>
      </c>
      <c r="X35" s="158" t="str">
        <f t="shared" si="8"/>
        <v>tad</v>
      </c>
      <c r="Y35" s="158" t="str">
        <f t="shared" si="9"/>
        <v>tad</v>
      </c>
      <c r="Z35" s="158" t="str">
        <f t="shared" si="10"/>
        <v>tad</v>
      </c>
      <c r="AA35" s="159" t="str">
        <f t="shared" si="11"/>
        <v>tad</v>
      </c>
      <c r="AC35" s="3"/>
      <c r="AG35" s="8"/>
    </row>
    <row r="36" spans="1:42" ht="15" customHeight="1" x14ac:dyDescent="0.2">
      <c r="A36" s="93">
        <v>19</v>
      </c>
      <c r="B36" s="227">
        <v>1.0900000000000001</v>
      </c>
      <c r="C36" s="228">
        <v>0.38</v>
      </c>
      <c r="D36" s="228">
        <v>0.84</v>
      </c>
      <c r="E36" s="228">
        <v>1</v>
      </c>
      <c r="F36" s="228" t="s">
        <v>105</v>
      </c>
      <c r="G36" s="228" t="s">
        <v>105</v>
      </c>
      <c r="H36" s="228" t="s">
        <v>105</v>
      </c>
      <c r="I36" s="228" t="s">
        <v>105</v>
      </c>
      <c r="J36" s="228" t="s">
        <v>105</v>
      </c>
      <c r="K36" s="228" t="s">
        <v>105</v>
      </c>
      <c r="L36" s="228" t="s">
        <v>105</v>
      </c>
      <c r="M36" s="229" t="s">
        <v>105</v>
      </c>
      <c r="O36" s="133">
        <v>20</v>
      </c>
      <c r="P36" s="164">
        <f t="shared" si="0"/>
        <v>0</v>
      </c>
      <c r="Q36" s="165">
        <f t="shared" si="1"/>
        <v>0</v>
      </c>
      <c r="R36" s="165">
        <f t="shared" si="2"/>
        <v>0</v>
      </c>
      <c r="S36" s="165">
        <f t="shared" si="3"/>
        <v>0</v>
      </c>
      <c r="T36" s="165" t="str">
        <f t="shared" si="4"/>
        <v>tad</v>
      </c>
      <c r="U36" s="165" t="str">
        <f t="shared" si="5"/>
        <v>tad</v>
      </c>
      <c r="V36" s="165" t="str">
        <f t="shared" si="6"/>
        <v>tad</v>
      </c>
      <c r="W36" s="165" t="str">
        <f t="shared" si="7"/>
        <v>tad</v>
      </c>
      <c r="X36" s="165" t="str">
        <f t="shared" si="8"/>
        <v>tad</v>
      </c>
      <c r="Y36" s="165" t="str">
        <f t="shared" si="9"/>
        <v>tad</v>
      </c>
      <c r="Z36" s="165" t="str">
        <f t="shared" si="10"/>
        <v>tad</v>
      </c>
      <c r="AA36" s="166" t="str">
        <f t="shared" si="11"/>
        <v>tad</v>
      </c>
      <c r="AC36" s="3"/>
      <c r="AG36" s="8"/>
    </row>
    <row r="37" spans="1:42" ht="15" customHeight="1" x14ac:dyDescent="0.2">
      <c r="A37" s="93">
        <v>20</v>
      </c>
      <c r="B37" s="227">
        <v>1.04</v>
      </c>
      <c r="C37" s="234">
        <v>0.69</v>
      </c>
      <c r="D37" s="234">
        <v>0.84</v>
      </c>
      <c r="E37" s="234">
        <v>1</v>
      </c>
      <c r="F37" s="234" t="s">
        <v>105</v>
      </c>
      <c r="G37" s="234" t="s">
        <v>105</v>
      </c>
      <c r="H37" s="234" t="s">
        <v>105</v>
      </c>
      <c r="I37" s="234" t="s">
        <v>105</v>
      </c>
      <c r="J37" s="234" t="s">
        <v>105</v>
      </c>
      <c r="K37" s="234" t="s">
        <v>105</v>
      </c>
      <c r="L37" s="234" t="s">
        <v>105</v>
      </c>
      <c r="M37" s="235" t="s">
        <v>105</v>
      </c>
      <c r="O37" s="134">
        <v>21</v>
      </c>
      <c r="P37" s="160">
        <f t="shared" si="0"/>
        <v>0</v>
      </c>
      <c r="Q37" s="161">
        <f t="shared" si="1"/>
        <v>0</v>
      </c>
      <c r="R37" s="161">
        <f t="shared" si="2"/>
        <v>0</v>
      </c>
      <c r="S37" s="161">
        <f t="shared" si="3"/>
        <v>0</v>
      </c>
      <c r="T37" s="161" t="str">
        <f t="shared" si="4"/>
        <v>tad</v>
      </c>
      <c r="U37" s="161" t="str">
        <f t="shared" si="5"/>
        <v>tad</v>
      </c>
      <c r="V37" s="161" t="str">
        <f t="shared" si="6"/>
        <v>tad</v>
      </c>
      <c r="W37" s="161" t="str">
        <f t="shared" si="7"/>
        <v>tad</v>
      </c>
      <c r="X37" s="161" t="str">
        <f t="shared" si="8"/>
        <v>tad</v>
      </c>
      <c r="Y37" s="161" t="str">
        <f t="shared" si="9"/>
        <v>tad</v>
      </c>
      <c r="Z37" s="161" t="str">
        <f t="shared" si="10"/>
        <v>tad</v>
      </c>
      <c r="AA37" s="162" t="str">
        <f t="shared" si="11"/>
        <v>tad</v>
      </c>
      <c r="AC37" s="3"/>
      <c r="AG37" s="8"/>
    </row>
    <row r="38" spans="1:42" ht="15" customHeight="1" x14ac:dyDescent="0.2">
      <c r="A38" s="94">
        <v>21</v>
      </c>
      <c r="B38" s="227">
        <v>2.1</v>
      </c>
      <c r="C38" s="231">
        <v>1.65</v>
      </c>
      <c r="D38" s="231">
        <v>0.84</v>
      </c>
      <c r="E38" s="231">
        <v>1</v>
      </c>
      <c r="F38" s="231" t="s">
        <v>105</v>
      </c>
      <c r="G38" s="231" t="s">
        <v>105</v>
      </c>
      <c r="H38" s="231" t="s">
        <v>105</v>
      </c>
      <c r="I38" s="231" t="s">
        <v>105</v>
      </c>
      <c r="J38" s="231" t="s">
        <v>105</v>
      </c>
      <c r="K38" s="231" t="s">
        <v>105</v>
      </c>
      <c r="L38" s="231" t="s">
        <v>105</v>
      </c>
      <c r="M38" s="232" t="s">
        <v>105</v>
      </c>
      <c r="O38" s="133">
        <v>22</v>
      </c>
      <c r="P38" s="157">
        <f t="shared" si="0"/>
        <v>0</v>
      </c>
      <c r="Q38" s="158">
        <f t="shared" si="1"/>
        <v>0</v>
      </c>
      <c r="R38" s="158">
        <f t="shared" si="2"/>
        <v>0</v>
      </c>
      <c r="S38" s="158">
        <f t="shared" si="3"/>
        <v>0</v>
      </c>
      <c r="T38" s="158" t="str">
        <f t="shared" si="4"/>
        <v>tad</v>
      </c>
      <c r="U38" s="158" t="str">
        <f t="shared" si="5"/>
        <v>tad</v>
      </c>
      <c r="V38" s="158" t="str">
        <f t="shared" si="6"/>
        <v>tad</v>
      </c>
      <c r="W38" s="158" t="str">
        <f t="shared" si="7"/>
        <v>tad</v>
      </c>
      <c r="X38" s="158" t="str">
        <f t="shared" si="8"/>
        <v>tad</v>
      </c>
      <c r="Y38" s="158" t="str">
        <f t="shared" si="9"/>
        <v>tad</v>
      </c>
      <c r="Z38" s="158" t="str">
        <f t="shared" si="10"/>
        <v>tad</v>
      </c>
      <c r="AA38" s="159" t="str">
        <f t="shared" si="11"/>
        <v>tad</v>
      </c>
      <c r="AC38" s="3"/>
      <c r="AG38" s="8"/>
    </row>
    <row r="39" spans="1:42" ht="15" customHeight="1" x14ac:dyDescent="0.2">
      <c r="A39" s="93">
        <v>22</v>
      </c>
      <c r="B39" s="230">
        <v>1.75</v>
      </c>
      <c r="C39" s="228">
        <v>1.31</v>
      </c>
      <c r="D39" s="228">
        <v>0.84</v>
      </c>
      <c r="E39" s="228">
        <v>1.58</v>
      </c>
      <c r="F39" s="228" t="s">
        <v>105</v>
      </c>
      <c r="G39" s="228" t="s">
        <v>105</v>
      </c>
      <c r="H39" s="228" t="s">
        <v>105</v>
      </c>
      <c r="I39" s="228" t="s">
        <v>105</v>
      </c>
      <c r="J39" s="228" t="s">
        <v>105</v>
      </c>
      <c r="K39" s="228" t="s">
        <v>105</v>
      </c>
      <c r="L39" s="228" t="s">
        <v>105</v>
      </c>
      <c r="M39" s="229" t="s">
        <v>105</v>
      </c>
      <c r="O39" s="133">
        <v>23</v>
      </c>
      <c r="P39" s="157">
        <f t="shared" si="0"/>
        <v>0</v>
      </c>
      <c r="Q39" s="158">
        <f t="shared" si="1"/>
        <v>0</v>
      </c>
      <c r="R39" s="158">
        <f t="shared" si="2"/>
        <v>0</v>
      </c>
      <c r="S39" s="158">
        <f t="shared" si="3"/>
        <v>0</v>
      </c>
      <c r="T39" s="158" t="str">
        <f t="shared" si="4"/>
        <v>tad</v>
      </c>
      <c r="U39" s="158" t="str">
        <f t="shared" si="5"/>
        <v>tad</v>
      </c>
      <c r="V39" s="158" t="str">
        <f t="shared" si="6"/>
        <v>tad</v>
      </c>
      <c r="W39" s="158" t="str">
        <f t="shared" si="7"/>
        <v>tad</v>
      </c>
      <c r="X39" s="158" t="str">
        <f t="shared" si="8"/>
        <v>tad</v>
      </c>
      <c r="Y39" s="158" t="str">
        <f t="shared" si="9"/>
        <v>tad</v>
      </c>
      <c r="Z39" s="158" t="str">
        <f t="shared" si="10"/>
        <v>tad</v>
      </c>
      <c r="AA39" s="159" t="str">
        <f t="shared" si="11"/>
        <v>tad</v>
      </c>
      <c r="AC39" s="3"/>
      <c r="AG39" s="8"/>
    </row>
    <row r="40" spans="1:42" ht="15" customHeight="1" x14ac:dyDescent="0.2">
      <c r="A40" s="93">
        <v>23</v>
      </c>
      <c r="B40" s="227">
        <v>1.24</v>
      </c>
      <c r="C40" s="228">
        <v>1</v>
      </c>
      <c r="D40" s="228">
        <v>2.0499999999999998</v>
      </c>
      <c r="E40" s="228">
        <v>1.52</v>
      </c>
      <c r="F40" s="228" t="s">
        <v>105</v>
      </c>
      <c r="G40" s="228" t="s">
        <v>105</v>
      </c>
      <c r="H40" s="228" t="s">
        <v>105</v>
      </c>
      <c r="I40" s="228" t="s">
        <v>105</v>
      </c>
      <c r="J40" s="228" t="s">
        <v>105</v>
      </c>
      <c r="K40" s="228" t="s">
        <v>105</v>
      </c>
      <c r="L40" s="228" t="s">
        <v>105</v>
      </c>
      <c r="M40" s="229" t="s">
        <v>105</v>
      </c>
      <c r="N40">
        <f>1.16+3.38</f>
        <v>4.54</v>
      </c>
      <c r="O40" s="133">
        <v>24</v>
      </c>
      <c r="P40" s="157">
        <f t="shared" si="0"/>
        <v>0</v>
      </c>
      <c r="Q40" s="158">
        <f t="shared" si="1"/>
        <v>0</v>
      </c>
      <c r="R40" s="158">
        <f t="shared" si="2"/>
        <v>0</v>
      </c>
      <c r="S40" s="158">
        <f t="shared" si="3"/>
        <v>0</v>
      </c>
      <c r="T40" s="158" t="str">
        <f t="shared" si="4"/>
        <v>tad</v>
      </c>
      <c r="U40" s="158" t="str">
        <f t="shared" si="5"/>
        <v>tad</v>
      </c>
      <c r="V40" s="158" t="str">
        <f t="shared" si="6"/>
        <v>tad</v>
      </c>
      <c r="W40" s="158" t="str">
        <f t="shared" si="7"/>
        <v>tad</v>
      </c>
      <c r="X40" s="158" t="str">
        <f t="shared" si="8"/>
        <v>tad</v>
      </c>
      <c r="Y40" s="158" t="str">
        <f t="shared" si="9"/>
        <v>tad</v>
      </c>
      <c r="Z40" s="158" t="str">
        <f t="shared" si="10"/>
        <v>tad</v>
      </c>
      <c r="AA40" s="159" t="str">
        <f t="shared" si="11"/>
        <v>tad</v>
      </c>
      <c r="AC40" s="3"/>
      <c r="AG40" s="8"/>
    </row>
    <row r="41" spans="1:42" ht="15" customHeight="1" x14ac:dyDescent="0.2">
      <c r="A41" s="93">
        <v>24</v>
      </c>
      <c r="B41" s="227">
        <v>0.99</v>
      </c>
      <c r="C41" s="228">
        <v>1.28</v>
      </c>
      <c r="D41" s="228">
        <v>0.32</v>
      </c>
      <c r="E41" s="228">
        <v>0.76</v>
      </c>
      <c r="F41" s="228" t="s">
        <v>105</v>
      </c>
      <c r="G41" s="228" t="s">
        <v>105</v>
      </c>
      <c r="H41" s="228" t="s">
        <v>105</v>
      </c>
      <c r="I41" s="228" t="s">
        <v>105</v>
      </c>
      <c r="J41" s="228" t="s">
        <v>105</v>
      </c>
      <c r="K41" s="228" t="s">
        <v>105</v>
      </c>
      <c r="L41" s="228" t="s">
        <v>105</v>
      </c>
      <c r="M41" s="229" t="s">
        <v>105</v>
      </c>
      <c r="N41">
        <f>N40/2</f>
        <v>2.27</v>
      </c>
      <c r="O41" s="133">
        <v>25</v>
      </c>
      <c r="P41" s="164">
        <f t="shared" si="0"/>
        <v>0</v>
      </c>
      <c r="Q41" s="165">
        <f t="shared" si="1"/>
        <v>0</v>
      </c>
      <c r="R41" s="165">
        <f t="shared" si="2"/>
        <v>0</v>
      </c>
      <c r="S41" s="165">
        <f t="shared" si="3"/>
        <v>0</v>
      </c>
      <c r="T41" s="165" t="str">
        <f t="shared" si="4"/>
        <v>tad</v>
      </c>
      <c r="U41" s="165" t="str">
        <f t="shared" si="5"/>
        <v>tad</v>
      </c>
      <c r="V41" s="165" t="str">
        <f t="shared" si="6"/>
        <v>tad</v>
      </c>
      <c r="W41" s="165" t="str">
        <f t="shared" si="7"/>
        <v>tad</v>
      </c>
      <c r="X41" s="165" t="str">
        <f t="shared" si="8"/>
        <v>tad</v>
      </c>
      <c r="Y41" s="165" t="str">
        <f t="shared" si="9"/>
        <v>tad</v>
      </c>
      <c r="Z41" s="165" t="str">
        <f t="shared" si="10"/>
        <v>tad</v>
      </c>
      <c r="AA41" s="166" t="str">
        <f t="shared" si="11"/>
        <v>tad</v>
      </c>
      <c r="AC41" s="3"/>
      <c r="AG41" s="8"/>
    </row>
    <row r="42" spans="1:42" ht="15" customHeight="1" x14ac:dyDescent="0.2">
      <c r="A42" s="93">
        <v>25</v>
      </c>
      <c r="B42" s="227">
        <v>1.01</v>
      </c>
      <c r="C42" s="234">
        <v>0.9</v>
      </c>
      <c r="D42" s="234">
        <v>0.8</v>
      </c>
      <c r="E42" s="234">
        <v>0.5</v>
      </c>
      <c r="F42" s="234" t="s">
        <v>105</v>
      </c>
      <c r="G42" s="234" t="s">
        <v>105</v>
      </c>
      <c r="H42" s="234" t="s">
        <v>105</v>
      </c>
      <c r="I42" s="234" t="s">
        <v>105</v>
      </c>
      <c r="J42" s="234" t="s">
        <v>105</v>
      </c>
      <c r="K42" s="234" t="s">
        <v>105</v>
      </c>
      <c r="L42" s="234" t="s">
        <v>105</v>
      </c>
      <c r="M42" s="235" t="s">
        <v>105</v>
      </c>
      <c r="O42" s="134">
        <v>26</v>
      </c>
      <c r="P42" s="160">
        <f t="shared" si="0"/>
        <v>0</v>
      </c>
      <c r="Q42" s="161">
        <f t="shared" si="1"/>
        <v>0</v>
      </c>
      <c r="R42" s="161">
        <f t="shared" si="2"/>
        <v>0</v>
      </c>
      <c r="S42" s="161">
        <f t="shared" si="3"/>
        <v>0</v>
      </c>
      <c r="T42" s="161" t="str">
        <f t="shared" si="4"/>
        <v>tad</v>
      </c>
      <c r="U42" s="161" t="str">
        <f t="shared" si="5"/>
        <v>tad</v>
      </c>
      <c r="V42" s="161" t="str">
        <f t="shared" si="6"/>
        <v>tad</v>
      </c>
      <c r="W42" s="161" t="str">
        <f t="shared" si="7"/>
        <v>tad</v>
      </c>
      <c r="X42" s="161" t="str">
        <f t="shared" si="8"/>
        <v>tad</v>
      </c>
      <c r="Y42" s="161" t="str">
        <f t="shared" si="9"/>
        <v>tad</v>
      </c>
      <c r="Z42" s="161" t="str">
        <f t="shared" si="10"/>
        <v>tad</v>
      </c>
      <c r="AA42" s="162" t="str">
        <f t="shared" si="11"/>
        <v>tad</v>
      </c>
      <c r="AC42" s="3"/>
      <c r="AG42" s="8"/>
    </row>
    <row r="43" spans="1:42" ht="15" customHeight="1" x14ac:dyDescent="0.2">
      <c r="A43" s="94">
        <v>26</v>
      </c>
      <c r="B43" s="227">
        <v>0.92</v>
      </c>
      <c r="C43" s="231">
        <v>1.1200000000000001</v>
      </c>
      <c r="D43" s="231">
        <v>1.36</v>
      </c>
      <c r="E43" s="231">
        <v>1.96</v>
      </c>
      <c r="F43" s="231" t="s">
        <v>105</v>
      </c>
      <c r="G43" s="231" t="s">
        <v>105</v>
      </c>
      <c r="H43" s="231" t="s">
        <v>105</v>
      </c>
      <c r="I43" s="231" t="s">
        <v>105</v>
      </c>
      <c r="J43" s="231" t="s">
        <v>105</v>
      </c>
      <c r="K43" s="231" t="s">
        <v>105</v>
      </c>
      <c r="L43" s="231" t="s">
        <v>105</v>
      </c>
      <c r="M43" s="232" t="s">
        <v>105</v>
      </c>
      <c r="O43" s="133">
        <v>27</v>
      </c>
      <c r="P43" s="157">
        <f t="shared" si="0"/>
        <v>0</v>
      </c>
      <c r="Q43" s="158">
        <f t="shared" si="1"/>
        <v>0</v>
      </c>
      <c r="R43" s="158">
        <f t="shared" si="2"/>
        <v>0</v>
      </c>
      <c r="S43" s="158">
        <f t="shared" si="3"/>
        <v>0</v>
      </c>
      <c r="T43" s="158" t="str">
        <f t="shared" si="4"/>
        <v>tad</v>
      </c>
      <c r="U43" s="158" t="str">
        <f t="shared" si="5"/>
        <v>tad</v>
      </c>
      <c r="V43" s="158" t="str">
        <f t="shared" si="6"/>
        <v>tad</v>
      </c>
      <c r="W43" s="158" t="str">
        <f t="shared" si="7"/>
        <v>tad</v>
      </c>
      <c r="X43" s="158" t="str">
        <f t="shared" si="8"/>
        <v>tad</v>
      </c>
      <c r="Y43" s="158" t="str">
        <f t="shared" si="9"/>
        <v>tad</v>
      </c>
      <c r="Z43" s="158" t="str">
        <f t="shared" si="10"/>
        <v>tad</v>
      </c>
      <c r="AA43" s="159" t="str">
        <f t="shared" si="11"/>
        <v>tad</v>
      </c>
      <c r="AC43" s="3"/>
      <c r="AG43" s="8"/>
    </row>
    <row r="44" spans="1:42" ht="15" customHeight="1" x14ac:dyDescent="0.2">
      <c r="A44" s="93">
        <v>27</v>
      </c>
      <c r="B44" s="230">
        <v>0.92</v>
      </c>
      <c r="C44" s="228">
        <v>2.27</v>
      </c>
      <c r="D44" s="228">
        <v>1.58</v>
      </c>
      <c r="E44" s="228">
        <v>0.05</v>
      </c>
      <c r="F44" s="228" t="s">
        <v>105</v>
      </c>
      <c r="G44" s="228" t="s">
        <v>105</v>
      </c>
      <c r="H44" s="228" t="s">
        <v>105</v>
      </c>
      <c r="I44" s="228" t="s">
        <v>105</v>
      </c>
      <c r="J44" s="228" t="s">
        <v>105</v>
      </c>
      <c r="K44" s="228" t="s">
        <v>105</v>
      </c>
      <c r="L44" s="228" t="s">
        <v>105</v>
      </c>
      <c r="M44" s="229" t="s">
        <v>105</v>
      </c>
      <c r="O44" s="133">
        <v>28</v>
      </c>
      <c r="P44" s="157">
        <f t="shared" si="0"/>
        <v>0</v>
      </c>
      <c r="Q44" s="158">
        <f t="shared" si="1"/>
        <v>0</v>
      </c>
      <c r="R44" s="158">
        <f t="shared" si="2"/>
        <v>0</v>
      </c>
      <c r="S44" s="158">
        <f t="shared" si="3"/>
        <v>0</v>
      </c>
      <c r="T44" s="158" t="str">
        <f t="shared" si="4"/>
        <v>tad</v>
      </c>
      <c r="U44" s="158" t="str">
        <f t="shared" si="5"/>
        <v>tad</v>
      </c>
      <c r="V44" s="158" t="str">
        <f t="shared" si="6"/>
        <v>tad</v>
      </c>
      <c r="W44" s="158" t="str">
        <f t="shared" si="7"/>
        <v>tad</v>
      </c>
      <c r="X44" s="158" t="str">
        <f t="shared" si="8"/>
        <v>tad</v>
      </c>
      <c r="Y44" s="158" t="str">
        <f t="shared" si="9"/>
        <v>tad</v>
      </c>
      <c r="Z44" s="158" t="str">
        <f t="shared" si="10"/>
        <v>tad</v>
      </c>
      <c r="AA44" s="159" t="str">
        <f t="shared" si="11"/>
        <v>tad</v>
      </c>
      <c r="AC44" s="3"/>
      <c r="AG44" s="8"/>
    </row>
    <row r="45" spans="1:42" ht="15" customHeight="1" x14ac:dyDescent="0.2">
      <c r="A45" s="93">
        <v>28</v>
      </c>
      <c r="B45" s="227">
        <v>0.92</v>
      </c>
      <c r="C45" s="228">
        <v>1.89</v>
      </c>
      <c r="D45" s="228">
        <v>2.77</v>
      </c>
      <c r="E45" s="228">
        <v>0.12</v>
      </c>
      <c r="F45" s="228" t="s">
        <v>105</v>
      </c>
      <c r="G45" s="228" t="s">
        <v>105</v>
      </c>
      <c r="H45" s="228" t="s">
        <v>105</v>
      </c>
      <c r="I45" s="228" t="s">
        <v>105</v>
      </c>
      <c r="J45" s="228" t="s">
        <v>105</v>
      </c>
      <c r="K45" s="228" t="s">
        <v>105</v>
      </c>
      <c r="L45" s="228" t="s">
        <v>105</v>
      </c>
      <c r="M45" s="229" t="s">
        <v>105</v>
      </c>
      <c r="O45" s="133">
        <v>29</v>
      </c>
      <c r="P45" s="157">
        <f>IF(B46="tad","tad",IF(B46&lt;$F$11,$H$11*(B46-$J$11)^$L$11,$H$12*(B46-$J$12)^$L$12))</f>
        <v>0</v>
      </c>
      <c r="Q45" s="163"/>
      <c r="R45" s="158">
        <f t="shared" ref="R45:AA46" si="12">IF(D46="tad","tad",IF(D46&lt;$F$11,$H$11*(D46-$J$11)^$L$11,$H$12*(D46-$J$12)^$L$12))</f>
        <v>0</v>
      </c>
      <c r="S45" s="158">
        <f t="shared" si="12"/>
        <v>0</v>
      </c>
      <c r="T45" s="158" t="str">
        <f t="shared" si="12"/>
        <v>tad</v>
      </c>
      <c r="U45" s="158" t="str">
        <f t="shared" si="12"/>
        <v>tad</v>
      </c>
      <c r="V45" s="158" t="str">
        <f t="shared" si="12"/>
        <v>tad</v>
      </c>
      <c r="W45" s="158" t="str">
        <f t="shared" si="12"/>
        <v>tad</v>
      </c>
      <c r="X45" s="158" t="str">
        <f t="shared" si="12"/>
        <v>tad</v>
      </c>
      <c r="Y45" s="158" t="str">
        <f t="shared" si="12"/>
        <v>tad</v>
      </c>
      <c r="Z45" s="158" t="str">
        <f t="shared" si="12"/>
        <v>tad</v>
      </c>
      <c r="AA45" s="159" t="str">
        <f t="shared" si="12"/>
        <v>tad</v>
      </c>
      <c r="AC45" s="3"/>
      <c r="AG45" s="2"/>
    </row>
    <row r="46" spans="1:42" ht="15" customHeight="1" x14ac:dyDescent="0.2">
      <c r="A46" s="93">
        <v>29</v>
      </c>
      <c r="B46" s="227">
        <v>1.04</v>
      </c>
      <c r="C46" s="236"/>
      <c r="D46" s="228">
        <v>3.41</v>
      </c>
      <c r="E46" s="228">
        <v>1.1000000000000001</v>
      </c>
      <c r="F46" s="228" t="s">
        <v>105</v>
      </c>
      <c r="G46" s="228" t="s">
        <v>105</v>
      </c>
      <c r="H46" s="228" t="s">
        <v>105</v>
      </c>
      <c r="I46" s="228" t="s">
        <v>105</v>
      </c>
      <c r="J46" s="228" t="s">
        <v>105</v>
      </c>
      <c r="K46" s="228" t="s">
        <v>105</v>
      </c>
      <c r="L46" s="228" t="s">
        <v>105</v>
      </c>
      <c r="M46" s="229" t="s">
        <v>105</v>
      </c>
      <c r="O46" s="133">
        <v>30</v>
      </c>
      <c r="P46" s="157">
        <f>IF(B47="tad","tad",IF(B47&lt;$F$11,$H$11*(B47-$J$11)^$L$11,$H$12*(B47-$J$12)^$L$12))</f>
        <v>0</v>
      </c>
      <c r="Q46" s="163"/>
      <c r="R46" s="158">
        <f t="shared" si="12"/>
        <v>0</v>
      </c>
      <c r="S46" s="158">
        <f t="shared" si="12"/>
        <v>0</v>
      </c>
      <c r="T46" s="158" t="str">
        <f t="shared" si="12"/>
        <v>tad</v>
      </c>
      <c r="U46" s="158" t="str">
        <f t="shared" si="12"/>
        <v>tad</v>
      </c>
      <c r="V46" s="158" t="str">
        <f t="shared" si="12"/>
        <v>tad</v>
      </c>
      <c r="W46" s="158" t="str">
        <f t="shared" si="12"/>
        <v>tad</v>
      </c>
      <c r="X46" s="158" t="str">
        <f t="shared" si="12"/>
        <v>tad</v>
      </c>
      <c r="Y46" s="158" t="str">
        <f t="shared" si="12"/>
        <v>tad</v>
      </c>
      <c r="Z46" s="158" t="str">
        <f t="shared" si="12"/>
        <v>tad</v>
      </c>
      <c r="AA46" s="159" t="str">
        <f t="shared" si="12"/>
        <v>tad</v>
      </c>
      <c r="AC46" s="35"/>
      <c r="AG46" s="2"/>
    </row>
    <row r="47" spans="1:42" ht="15" customHeight="1" x14ac:dyDescent="0.2">
      <c r="A47" s="93">
        <v>30</v>
      </c>
      <c r="B47" s="227">
        <v>1.7</v>
      </c>
      <c r="C47" s="236"/>
      <c r="D47" s="228">
        <v>2.06</v>
      </c>
      <c r="E47" s="228">
        <v>1.1200000000000001</v>
      </c>
      <c r="F47" s="228" t="s">
        <v>105</v>
      </c>
      <c r="G47" s="228" t="s">
        <v>105</v>
      </c>
      <c r="H47" s="228" t="s">
        <v>105</v>
      </c>
      <c r="I47" s="228" t="s">
        <v>105</v>
      </c>
      <c r="J47" s="228" t="s">
        <v>105</v>
      </c>
      <c r="K47" s="228" t="s">
        <v>105</v>
      </c>
      <c r="L47" s="228" t="s">
        <v>105</v>
      </c>
      <c r="M47" s="229" t="s">
        <v>105</v>
      </c>
      <c r="O47" s="133">
        <v>31</v>
      </c>
      <c r="P47" s="157">
        <f>IF(B48="tad","tad",IF(B48&lt;$F$11,$H$11*(B48-$J$11)^$L$11,$H$12*(B48-$J$12)^$L$12))</f>
        <v>0</v>
      </c>
      <c r="Q47" s="163"/>
      <c r="R47" s="158">
        <f>IF(D48="tad","tad",IF(D48&lt;$F$11,$H$11*(D48-$J$11)^$L$11,$H$12*(D48-$J$12)^$L$12))</f>
        <v>0</v>
      </c>
      <c r="S47" s="163"/>
      <c r="T47" s="158" t="str">
        <f>IF(F48="tad","tad",IF(F48&lt;$F$11,$H$11*(F48-$J$11)^$L$11,$H$12*(F48-$J$12)^$L$12))</f>
        <v>tad</v>
      </c>
      <c r="U47" s="163"/>
      <c r="V47" s="158" t="str">
        <f>IF(H48="tad","tad",IF(H48&lt;$F$11,$H$11*(H48-$J$11)^$L$11,$H$12*(H48-$J$12)^$L$12))</f>
        <v>tad</v>
      </c>
      <c r="W47" s="158" t="str">
        <f>IF(I48="tad","tad",IF(I48&lt;$F$11,$H$11*(I48-$J$11)^$L$11,$H$12*(I48-$J$12)^$L$12))</f>
        <v>tad</v>
      </c>
      <c r="X47" s="163"/>
      <c r="Y47" s="158" t="str">
        <f>IF(K48="tad","tad",IF(K48&lt;$F$11,$H$11*(K48-$J$11)^$L$11,$H$12*(K48-$J$12)^$L$12))</f>
        <v>tad</v>
      </c>
      <c r="Z47" s="163"/>
      <c r="AA47" s="159" t="str">
        <f>IF(M48="tad","tad",IF(M48&lt;$F$11,$H$11*(M48-$J$11)^$L$11,$H$12*(M48-$J$12)^$L$12))</f>
        <v>tad</v>
      </c>
      <c r="AC47" s="3"/>
    </row>
    <row r="48" spans="1:42" ht="15" customHeight="1" x14ac:dyDescent="0.2">
      <c r="A48" s="92">
        <v>31</v>
      </c>
      <c r="B48" s="237">
        <v>2.15</v>
      </c>
      <c r="C48" s="238"/>
      <c r="D48" s="239">
        <v>2.0099999999999998</v>
      </c>
      <c r="E48" s="238"/>
      <c r="F48" s="239" t="s">
        <v>105</v>
      </c>
      <c r="G48" s="238"/>
      <c r="H48" s="239" t="s">
        <v>105</v>
      </c>
      <c r="I48" s="239" t="s">
        <v>105</v>
      </c>
      <c r="J48" s="238"/>
      <c r="K48" s="239" t="s">
        <v>105</v>
      </c>
      <c r="L48" s="238"/>
      <c r="M48" s="240" t="s">
        <v>105</v>
      </c>
      <c r="O48" s="135"/>
      <c r="P48" s="111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7"/>
      <c r="AC48" s="3"/>
      <c r="AE48" s="1" t="s">
        <v>0</v>
      </c>
      <c r="AF48" s="1" t="s">
        <v>1</v>
      </c>
      <c r="AG48" s="1" t="s">
        <v>2</v>
      </c>
      <c r="AH48" s="1" t="s">
        <v>3</v>
      </c>
      <c r="AI48" s="1" t="s">
        <v>4</v>
      </c>
      <c r="AJ48" s="1" t="s">
        <v>5</v>
      </c>
      <c r="AK48" s="1" t="s">
        <v>6</v>
      </c>
      <c r="AL48" s="1" t="s">
        <v>7</v>
      </c>
      <c r="AM48" s="1" t="s">
        <v>8</v>
      </c>
      <c r="AN48" s="1" t="s">
        <v>9</v>
      </c>
      <c r="AO48" s="1" t="s">
        <v>10</v>
      </c>
      <c r="AP48" s="1" t="s">
        <v>11</v>
      </c>
    </row>
    <row r="49" spans="1:42" x14ac:dyDescent="0.2">
      <c r="A49" s="95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7"/>
      <c r="O49" s="136" t="s">
        <v>15</v>
      </c>
      <c r="P49" s="210">
        <f t="shared" ref="P49:AA49" si="13">IF(P53&gt;$AK$63,"tad",IF(P55&gt;$AK$63,"tad",MAX(P17:P47)))</f>
        <v>0</v>
      </c>
      <c r="Q49" s="210">
        <f t="shared" si="13"/>
        <v>0</v>
      </c>
      <c r="R49" s="210">
        <f t="shared" si="13"/>
        <v>0</v>
      </c>
      <c r="S49" s="210">
        <f t="shared" si="13"/>
        <v>0</v>
      </c>
      <c r="T49" s="210" t="str">
        <f t="shared" si="13"/>
        <v>tad</v>
      </c>
      <c r="U49" s="210" t="str">
        <f t="shared" si="13"/>
        <v>tad</v>
      </c>
      <c r="V49" s="210" t="str">
        <f t="shared" si="13"/>
        <v>tad</v>
      </c>
      <c r="W49" s="210" t="str">
        <f t="shared" si="13"/>
        <v>tad</v>
      </c>
      <c r="X49" s="210" t="str">
        <f t="shared" si="13"/>
        <v>tad</v>
      </c>
      <c r="Y49" s="210" t="str">
        <f t="shared" si="13"/>
        <v>tad</v>
      </c>
      <c r="Z49" s="210" t="str">
        <f t="shared" si="13"/>
        <v>tad</v>
      </c>
      <c r="AA49" s="216" t="str">
        <f t="shared" si="13"/>
        <v>tad</v>
      </c>
      <c r="AC49" s="9">
        <f>MAX(P17:AA47)</f>
        <v>0</v>
      </c>
      <c r="AE49">
        <v>31</v>
      </c>
      <c r="AF49">
        <v>28</v>
      </c>
      <c r="AG49">
        <v>31</v>
      </c>
      <c r="AH49">
        <v>30</v>
      </c>
      <c r="AI49">
        <v>31</v>
      </c>
      <c r="AJ49">
        <v>30</v>
      </c>
      <c r="AK49">
        <v>31</v>
      </c>
      <c r="AL49">
        <v>31</v>
      </c>
      <c r="AM49">
        <v>30</v>
      </c>
      <c r="AN49">
        <v>31</v>
      </c>
      <c r="AO49">
        <v>30</v>
      </c>
      <c r="AP49">
        <v>31</v>
      </c>
    </row>
    <row r="50" spans="1:42" x14ac:dyDescent="0.2">
      <c r="O50" s="135" t="s">
        <v>36</v>
      </c>
      <c r="P50" s="211">
        <f t="shared" ref="P50:AA50" si="14">IF(P53&gt;$AK$63,"tad",IF(P55&gt;$AK$63,"tad",AVERAGE(P17:P47)))</f>
        <v>0</v>
      </c>
      <c r="Q50" s="211">
        <f t="shared" si="14"/>
        <v>0</v>
      </c>
      <c r="R50" s="211">
        <f t="shared" si="14"/>
        <v>0</v>
      </c>
      <c r="S50" s="211">
        <f t="shared" si="14"/>
        <v>0</v>
      </c>
      <c r="T50" s="211" t="str">
        <f t="shared" si="14"/>
        <v>tad</v>
      </c>
      <c r="U50" s="211" t="str">
        <f t="shared" si="14"/>
        <v>tad</v>
      </c>
      <c r="V50" s="211" t="str">
        <f t="shared" si="14"/>
        <v>tad</v>
      </c>
      <c r="W50" s="211" t="str">
        <f t="shared" si="14"/>
        <v>tad</v>
      </c>
      <c r="X50" s="211" t="str">
        <f t="shared" si="14"/>
        <v>tad</v>
      </c>
      <c r="Y50" s="211" t="str">
        <f t="shared" si="14"/>
        <v>tad</v>
      </c>
      <c r="Z50" s="211" t="str">
        <f t="shared" si="14"/>
        <v>tad</v>
      </c>
      <c r="AA50" s="217" t="str">
        <f t="shared" si="14"/>
        <v>tad</v>
      </c>
      <c r="AC50" s="3"/>
      <c r="AD50" s="23" t="s">
        <v>32</v>
      </c>
      <c r="AE50">
        <v>15</v>
      </c>
      <c r="AF50">
        <v>15</v>
      </c>
      <c r="AG50">
        <v>15</v>
      </c>
      <c r="AH50">
        <v>15</v>
      </c>
      <c r="AI50">
        <v>15</v>
      </c>
      <c r="AJ50">
        <v>15</v>
      </c>
      <c r="AK50">
        <v>15</v>
      </c>
      <c r="AL50">
        <v>15</v>
      </c>
      <c r="AM50">
        <v>15</v>
      </c>
      <c r="AN50">
        <v>15</v>
      </c>
      <c r="AO50">
        <v>15</v>
      </c>
      <c r="AP50">
        <v>15</v>
      </c>
    </row>
    <row r="51" spans="1:42" x14ac:dyDescent="0.2">
      <c r="O51" s="137" t="s">
        <v>14</v>
      </c>
      <c r="P51" s="212">
        <f t="shared" ref="P51:AA51" si="15">IF(P53&gt;$AK$63,"tad",IF(P55&gt;$AK$63,"tad",MIN(P17:P47)))</f>
        <v>0</v>
      </c>
      <c r="Q51" s="212">
        <f t="shared" si="15"/>
        <v>0</v>
      </c>
      <c r="R51" s="212">
        <f t="shared" si="15"/>
        <v>0</v>
      </c>
      <c r="S51" s="212">
        <f t="shared" si="15"/>
        <v>0</v>
      </c>
      <c r="T51" s="212" t="str">
        <f t="shared" si="15"/>
        <v>tad</v>
      </c>
      <c r="U51" s="212" t="str">
        <f t="shared" si="15"/>
        <v>tad</v>
      </c>
      <c r="V51" s="212" t="str">
        <f t="shared" si="15"/>
        <v>tad</v>
      </c>
      <c r="W51" s="212" t="str">
        <f t="shared" si="15"/>
        <v>tad</v>
      </c>
      <c r="X51" s="212" t="str">
        <f t="shared" si="15"/>
        <v>tad</v>
      </c>
      <c r="Y51" s="212" t="str">
        <f t="shared" si="15"/>
        <v>tad</v>
      </c>
      <c r="Z51" s="212" t="str">
        <f t="shared" si="15"/>
        <v>tad</v>
      </c>
      <c r="AA51" s="218" t="str">
        <f t="shared" si="15"/>
        <v>tad</v>
      </c>
      <c r="AC51" s="3"/>
      <c r="AD51" s="2" t="s">
        <v>16</v>
      </c>
      <c r="AE51" s="2">
        <f t="shared" ref="AE51:AP51" si="16">COUNT(P17:P31)</f>
        <v>15</v>
      </c>
      <c r="AF51" s="2">
        <f t="shared" si="16"/>
        <v>15</v>
      </c>
      <c r="AG51" s="2">
        <f t="shared" si="16"/>
        <v>13</v>
      </c>
      <c r="AH51" s="2">
        <f t="shared" si="16"/>
        <v>15</v>
      </c>
      <c r="AI51" s="2">
        <f t="shared" si="16"/>
        <v>3</v>
      </c>
      <c r="AJ51" s="2">
        <f t="shared" si="16"/>
        <v>0</v>
      </c>
      <c r="AK51" s="2">
        <f t="shared" si="16"/>
        <v>0</v>
      </c>
      <c r="AL51" s="2">
        <f t="shared" si="16"/>
        <v>0</v>
      </c>
      <c r="AM51" s="2">
        <f t="shared" si="16"/>
        <v>0</v>
      </c>
      <c r="AN51" s="2">
        <f t="shared" si="16"/>
        <v>0</v>
      </c>
      <c r="AO51" s="2">
        <f t="shared" si="16"/>
        <v>0</v>
      </c>
      <c r="AP51" s="2">
        <f t="shared" si="16"/>
        <v>0</v>
      </c>
    </row>
    <row r="52" spans="1:42" x14ac:dyDescent="0.2">
      <c r="O52" s="135" t="s">
        <v>35</v>
      </c>
      <c r="P52" s="213">
        <f t="shared" ref="P52:AA52" si="17">IF(P53&gt;$AK$63,"tad",AVERAGE(P17:P31))</f>
        <v>0</v>
      </c>
      <c r="Q52" s="213">
        <f t="shared" si="17"/>
        <v>0</v>
      </c>
      <c r="R52" s="213">
        <f t="shared" si="17"/>
        <v>0</v>
      </c>
      <c r="S52" s="213">
        <f t="shared" si="17"/>
        <v>0</v>
      </c>
      <c r="T52" s="213" t="str">
        <f t="shared" si="17"/>
        <v>tad</v>
      </c>
      <c r="U52" s="213" t="str">
        <f t="shared" si="17"/>
        <v>tad</v>
      </c>
      <c r="V52" s="213" t="str">
        <f t="shared" si="17"/>
        <v>tad</v>
      </c>
      <c r="W52" s="213" t="str">
        <f t="shared" si="17"/>
        <v>tad</v>
      </c>
      <c r="X52" s="213" t="str">
        <f t="shared" si="17"/>
        <v>tad</v>
      </c>
      <c r="Y52" s="213" t="str">
        <f t="shared" si="17"/>
        <v>tad</v>
      </c>
      <c r="Z52" s="213" t="str">
        <f t="shared" si="17"/>
        <v>tad</v>
      </c>
      <c r="AA52" s="219" t="str">
        <f t="shared" si="17"/>
        <v>tad</v>
      </c>
      <c r="AC52" s="209">
        <f>COUNT(P52:AA52)</f>
        <v>4</v>
      </c>
      <c r="AD52" t="s">
        <v>17</v>
      </c>
      <c r="AE52">
        <f t="shared" ref="AE52:AP52" si="18">AE50-AE51</f>
        <v>0</v>
      </c>
      <c r="AF52">
        <f t="shared" si="18"/>
        <v>0</v>
      </c>
      <c r="AG52">
        <f t="shared" si="18"/>
        <v>2</v>
      </c>
      <c r="AH52">
        <f t="shared" si="18"/>
        <v>0</v>
      </c>
      <c r="AI52">
        <f t="shared" si="18"/>
        <v>12</v>
      </c>
      <c r="AJ52">
        <f t="shared" si="18"/>
        <v>15</v>
      </c>
      <c r="AK52">
        <f t="shared" si="18"/>
        <v>15</v>
      </c>
      <c r="AL52">
        <f t="shared" si="18"/>
        <v>15</v>
      </c>
      <c r="AM52">
        <f t="shared" si="18"/>
        <v>15</v>
      </c>
      <c r="AN52">
        <f t="shared" si="18"/>
        <v>15</v>
      </c>
      <c r="AO52">
        <f t="shared" si="18"/>
        <v>15</v>
      </c>
      <c r="AP52">
        <f t="shared" si="18"/>
        <v>15</v>
      </c>
    </row>
    <row r="53" spans="1:42" x14ac:dyDescent="0.2">
      <c r="O53" s="137" t="s">
        <v>29</v>
      </c>
      <c r="P53" s="214">
        <f t="shared" ref="P53:AA53" si="19">IF(AE52&gt;0,AE52,0)</f>
        <v>0</v>
      </c>
      <c r="Q53" s="214">
        <f t="shared" si="19"/>
        <v>0</v>
      </c>
      <c r="R53" s="214">
        <f t="shared" si="19"/>
        <v>2</v>
      </c>
      <c r="S53" s="214">
        <f t="shared" si="19"/>
        <v>0</v>
      </c>
      <c r="T53" s="214">
        <f t="shared" si="19"/>
        <v>12</v>
      </c>
      <c r="U53" s="214">
        <f t="shared" si="19"/>
        <v>15</v>
      </c>
      <c r="V53" s="214">
        <f t="shared" si="19"/>
        <v>15</v>
      </c>
      <c r="W53" s="214">
        <f t="shared" si="19"/>
        <v>15</v>
      </c>
      <c r="X53" s="214">
        <f t="shared" si="19"/>
        <v>15</v>
      </c>
      <c r="Y53" s="214">
        <f t="shared" si="19"/>
        <v>15</v>
      </c>
      <c r="Z53" s="214">
        <f t="shared" si="19"/>
        <v>15</v>
      </c>
      <c r="AA53" s="220">
        <f t="shared" si="19"/>
        <v>15</v>
      </c>
      <c r="AC53" s="209"/>
      <c r="AD53" s="23" t="s">
        <v>33</v>
      </c>
      <c r="AE53">
        <v>16</v>
      </c>
      <c r="AF53">
        <v>13</v>
      </c>
      <c r="AG53">
        <v>16</v>
      </c>
      <c r="AH53">
        <v>15</v>
      </c>
      <c r="AI53">
        <v>16</v>
      </c>
      <c r="AJ53">
        <v>15</v>
      </c>
      <c r="AK53">
        <v>16</v>
      </c>
      <c r="AL53">
        <v>16</v>
      </c>
      <c r="AM53">
        <v>15</v>
      </c>
      <c r="AN53">
        <v>16</v>
      </c>
      <c r="AO53">
        <v>15</v>
      </c>
      <c r="AP53">
        <v>16</v>
      </c>
    </row>
    <row r="54" spans="1:42" x14ac:dyDescent="0.2">
      <c r="O54" s="135" t="s">
        <v>38</v>
      </c>
      <c r="P54" s="213">
        <f t="shared" ref="P54:AA54" si="20">IF(P55&gt;$AK$63,"tad",AVERAGE(P32:P47))</f>
        <v>0</v>
      </c>
      <c r="Q54" s="213">
        <f t="shared" si="20"/>
        <v>0</v>
      </c>
      <c r="R54" s="213">
        <f t="shared" si="20"/>
        <v>0</v>
      </c>
      <c r="S54" s="213">
        <f t="shared" si="20"/>
        <v>0</v>
      </c>
      <c r="T54" s="213" t="str">
        <f t="shared" si="20"/>
        <v>tad</v>
      </c>
      <c r="U54" s="213" t="str">
        <f t="shared" si="20"/>
        <v>tad</v>
      </c>
      <c r="V54" s="213" t="str">
        <f t="shared" si="20"/>
        <v>tad</v>
      </c>
      <c r="W54" s="213" t="str">
        <f t="shared" si="20"/>
        <v>tad</v>
      </c>
      <c r="X54" s="213" t="str">
        <f t="shared" si="20"/>
        <v>tad</v>
      </c>
      <c r="Y54" s="213" t="str">
        <f t="shared" si="20"/>
        <v>tad</v>
      </c>
      <c r="Z54" s="213" t="str">
        <f t="shared" si="20"/>
        <v>tad</v>
      </c>
      <c r="AA54" s="219" t="str">
        <f t="shared" si="20"/>
        <v>tad</v>
      </c>
      <c r="AC54" s="209">
        <f>COUNT(P54:AA54)</f>
        <v>4</v>
      </c>
      <c r="AD54" s="2" t="s">
        <v>16</v>
      </c>
      <c r="AE54" s="2">
        <f t="shared" ref="AE54:AP54" si="21">COUNT(P32:P47)</f>
        <v>16</v>
      </c>
      <c r="AF54" s="2">
        <f t="shared" si="21"/>
        <v>13</v>
      </c>
      <c r="AG54" s="2">
        <f t="shared" si="21"/>
        <v>14</v>
      </c>
      <c r="AH54" s="2">
        <f t="shared" si="21"/>
        <v>15</v>
      </c>
      <c r="AI54" s="2">
        <f t="shared" si="21"/>
        <v>0</v>
      </c>
      <c r="AJ54" s="2">
        <f t="shared" si="21"/>
        <v>0</v>
      </c>
      <c r="AK54" s="2">
        <f t="shared" si="21"/>
        <v>0</v>
      </c>
      <c r="AL54" s="2">
        <f t="shared" si="21"/>
        <v>0</v>
      </c>
      <c r="AM54" s="2">
        <f t="shared" si="21"/>
        <v>0</v>
      </c>
      <c r="AN54" s="2">
        <f t="shared" si="21"/>
        <v>0</v>
      </c>
      <c r="AO54" s="2">
        <f t="shared" si="21"/>
        <v>0</v>
      </c>
      <c r="AP54" s="2">
        <f t="shared" si="21"/>
        <v>0</v>
      </c>
    </row>
    <row r="55" spans="1:42" x14ac:dyDescent="0.2">
      <c r="O55" s="138" t="s">
        <v>29</v>
      </c>
      <c r="P55" s="215">
        <f t="shared" ref="P55:AA55" si="22">IF(AE55&gt;0,AE55,0)</f>
        <v>0</v>
      </c>
      <c r="Q55" s="215">
        <f t="shared" si="22"/>
        <v>0</v>
      </c>
      <c r="R55" s="215">
        <f t="shared" si="22"/>
        <v>2</v>
      </c>
      <c r="S55" s="215">
        <f t="shared" si="22"/>
        <v>0</v>
      </c>
      <c r="T55" s="215">
        <f t="shared" si="22"/>
        <v>16</v>
      </c>
      <c r="U55" s="215">
        <f t="shared" si="22"/>
        <v>15</v>
      </c>
      <c r="V55" s="215">
        <f t="shared" si="22"/>
        <v>16</v>
      </c>
      <c r="W55" s="215">
        <f t="shared" si="22"/>
        <v>16</v>
      </c>
      <c r="X55" s="215">
        <f t="shared" si="22"/>
        <v>15</v>
      </c>
      <c r="Y55" s="215">
        <f t="shared" si="22"/>
        <v>16</v>
      </c>
      <c r="Z55" s="215">
        <f t="shared" si="22"/>
        <v>15</v>
      </c>
      <c r="AA55" s="221">
        <f t="shared" si="22"/>
        <v>16</v>
      </c>
      <c r="AC55" s="3"/>
      <c r="AD55" t="s">
        <v>17</v>
      </c>
      <c r="AE55">
        <f t="shared" ref="AE55:AP55" si="23">AE53-AE54</f>
        <v>0</v>
      </c>
      <c r="AF55">
        <f t="shared" si="23"/>
        <v>0</v>
      </c>
      <c r="AG55">
        <f t="shared" si="23"/>
        <v>2</v>
      </c>
      <c r="AH55">
        <f t="shared" si="23"/>
        <v>0</v>
      </c>
      <c r="AI55">
        <f t="shared" si="23"/>
        <v>16</v>
      </c>
      <c r="AJ55">
        <f t="shared" si="23"/>
        <v>15</v>
      </c>
      <c r="AK55">
        <f t="shared" si="23"/>
        <v>16</v>
      </c>
      <c r="AL55">
        <f t="shared" si="23"/>
        <v>16</v>
      </c>
      <c r="AM55">
        <f t="shared" si="23"/>
        <v>15</v>
      </c>
      <c r="AN55">
        <f t="shared" si="23"/>
        <v>16</v>
      </c>
      <c r="AO55">
        <f t="shared" si="23"/>
        <v>15</v>
      </c>
      <c r="AP55">
        <f t="shared" si="23"/>
        <v>16</v>
      </c>
    </row>
    <row r="56" spans="1:42" x14ac:dyDescent="0.2"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C56" s="3"/>
    </row>
    <row r="57" spans="1:42" ht="15.75" x14ac:dyDescent="0.25"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C57" s="3"/>
      <c r="AE57" s="19" t="s">
        <v>18</v>
      </c>
      <c r="AF57" s="79"/>
      <c r="AG57" s="80" t="str">
        <f>IF((AC52+AC54)&lt;24,"tad",AVERAGE(P50:AA50))</f>
        <v>tad</v>
      </c>
      <c r="AH57" s="11" t="s">
        <v>94</v>
      </c>
      <c r="AI57" s="5"/>
    </row>
    <row r="58" spans="1:42" x14ac:dyDescent="0.2"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C58" s="3"/>
      <c r="AE58" s="17"/>
      <c r="AF58" s="2"/>
      <c r="AG58" s="33" t="str">
        <f>IF(AG57="tad","tad",+AG57*365*24*3.6/$E$9)</f>
        <v>tad</v>
      </c>
      <c r="AH58" s="10" t="s">
        <v>82</v>
      </c>
    </row>
    <row r="59" spans="1:42" ht="14.25" x14ac:dyDescent="0.2"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C59" s="3"/>
      <c r="AE59" s="17" t="s">
        <v>12</v>
      </c>
      <c r="AF59" s="2"/>
      <c r="AG59" s="78" t="str">
        <f>IF((AC52+AC54)&lt;24,"tad",MAX(P49:AA49))</f>
        <v>tad</v>
      </c>
      <c r="AH59" s="10" t="s">
        <v>94</v>
      </c>
    </row>
    <row r="60" spans="1:42" ht="14.25" x14ac:dyDescent="0.2"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C60" s="3"/>
      <c r="AE60" s="17" t="s">
        <v>14</v>
      </c>
      <c r="AF60" s="2"/>
      <c r="AG60" s="78" t="str">
        <f>IF((AC52+AC54)&lt;24,"tad",MIN(P51:AA51))</f>
        <v>tad</v>
      </c>
      <c r="AH60" s="10" t="s">
        <v>94</v>
      </c>
    </row>
    <row r="61" spans="1:42" x14ac:dyDescent="0.2"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C61" s="3"/>
      <c r="AE61" s="20" t="s">
        <v>13</v>
      </c>
      <c r="AF61" s="12"/>
      <c r="AG61" s="34">
        <f>SUM(P55:AA55)+SUM(P53:AA53)</f>
        <v>246</v>
      </c>
      <c r="AH61" s="16" t="s">
        <v>86</v>
      </c>
    </row>
    <row r="62" spans="1:42" x14ac:dyDescent="0.2"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C62" s="3"/>
    </row>
    <row r="63" spans="1:42" x14ac:dyDescent="0.2"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C63" s="3"/>
      <c r="AE63" t="s">
        <v>19</v>
      </c>
      <c r="AK63">
        <f>+Z2</f>
        <v>5</v>
      </c>
      <c r="AL63" t="s">
        <v>34</v>
      </c>
    </row>
    <row r="64" spans="1:42" x14ac:dyDescent="0.2"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C64" s="3"/>
    </row>
    <row r="65" spans="15:32" x14ac:dyDescent="0.2"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C65" s="3"/>
    </row>
    <row r="66" spans="15:32" x14ac:dyDescent="0.2"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C66" s="3"/>
      <c r="AD66" s="4">
        <f>DATE(P13,1,1)</f>
        <v>38353</v>
      </c>
      <c r="AE66">
        <f t="shared" ref="AE66:AE96" si="24">IF(P17="tad","tad",P17)</f>
        <v>0</v>
      </c>
      <c r="AF66">
        <f t="shared" ref="AF66:AF129" si="25">IF(COUNT(AD66:AE66)=2,0,-AC$49/500)</f>
        <v>0</v>
      </c>
    </row>
    <row r="67" spans="15:32" x14ac:dyDescent="0.2"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C67" s="3"/>
      <c r="AD67" s="4">
        <f t="shared" ref="AD67:AD130" si="26">AD66+1</f>
        <v>38354</v>
      </c>
      <c r="AE67">
        <f t="shared" si="24"/>
        <v>0</v>
      </c>
      <c r="AF67">
        <f t="shared" si="25"/>
        <v>0</v>
      </c>
    </row>
    <row r="68" spans="15:32" x14ac:dyDescent="0.2"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C68" s="3"/>
      <c r="AD68" s="4">
        <f t="shared" si="26"/>
        <v>38355</v>
      </c>
      <c r="AE68">
        <f t="shared" si="24"/>
        <v>0</v>
      </c>
      <c r="AF68">
        <f t="shared" si="25"/>
        <v>0</v>
      </c>
    </row>
    <row r="69" spans="15:32" x14ac:dyDescent="0.2">
      <c r="O69" s="43" t="s">
        <v>27</v>
      </c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C69" s="3"/>
      <c r="AD69" s="4">
        <f t="shared" si="26"/>
        <v>38356</v>
      </c>
      <c r="AE69">
        <f t="shared" si="24"/>
        <v>0</v>
      </c>
      <c r="AF69">
        <f t="shared" si="25"/>
        <v>0</v>
      </c>
    </row>
    <row r="70" spans="15:32" x14ac:dyDescent="0.2">
      <c r="O70" s="43"/>
      <c r="P70" s="43" t="s">
        <v>37</v>
      </c>
      <c r="Q70" s="43"/>
      <c r="R70" s="43"/>
      <c r="S70" s="43"/>
      <c r="T70" s="43"/>
      <c r="U70" s="43"/>
      <c r="V70" s="43"/>
      <c r="W70" s="43"/>
      <c r="X70" s="43"/>
      <c r="Y70" s="44" t="str">
        <f>+Z2&amp;"  hari"</f>
        <v>5  hari</v>
      </c>
      <c r="AA70" s="43"/>
      <c r="AC70" s="3"/>
      <c r="AD70" s="4">
        <f t="shared" si="26"/>
        <v>38357</v>
      </c>
      <c r="AE70">
        <f t="shared" si="24"/>
        <v>0</v>
      </c>
      <c r="AF70">
        <f t="shared" si="25"/>
        <v>0</v>
      </c>
    </row>
    <row r="71" spans="15:32" x14ac:dyDescent="0.2">
      <c r="O71" s="43"/>
      <c r="P71" s="43" t="s">
        <v>30</v>
      </c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C71" s="3"/>
      <c r="AD71" s="4">
        <f t="shared" si="26"/>
        <v>38358</v>
      </c>
      <c r="AE71">
        <f t="shared" si="24"/>
        <v>0</v>
      </c>
      <c r="AF71">
        <f t="shared" si="25"/>
        <v>0</v>
      </c>
    </row>
    <row r="72" spans="15:32" x14ac:dyDescent="0.2"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C72" s="3"/>
      <c r="AD72" s="4">
        <f t="shared" si="26"/>
        <v>38359</v>
      </c>
      <c r="AE72">
        <f t="shared" si="24"/>
        <v>0</v>
      </c>
      <c r="AF72">
        <f t="shared" si="25"/>
        <v>0</v>
      </c>
    </row>
    <row r="73" spans="15:32" x14ac:dyDescent="0.2"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C73" s="3"/>
      <c r="AD73" s="4">
        <f t="shared" si="26"/>
        <v>38360</v>
      </c>
      <c r="AE73">
        <f t="shared" si="24"/>
        <v>0</v>
      </c>
      <c r="AF73">
        <f t="shared" si="25"/>
        <v>0</v>
      </c>
    </row>
    <row r="74" spans="15:32" x14ac:dyDescent="0.2"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C74" s="3"/>
      <c r="AD74" s="4">
        <f t="shared" si="26"/>
        <v>38361</v>
      </c>
      <c r="AE74">
        <f t="shared" si="24"/>
        <v>0</v>
      </c>
      <c r="AF74">
        <f t="shared" si="25"/>
        <v>0</v>
      </c>
    </row>
    <row r="75" spans="15:32" x14ac:dyDescent="0.2"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C75" s="3"/>
      <c r="AD75" s="4">
        <f t="shared" si="26"/>
        <v>38362</v>
      </c>
      <c r="AE75">
        <f t="shared" si="24"/>
        <v>0</v>
      </c>
      <c r="AF75">
        <f t="shared" si="25"/>
        <v>0</v>
      </c>
    </row>
    <row r="76" spans="15:32" x14ac:dyDescent="0.2"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C76" s="3"/>
      <c r="AD76" s="4">
        <f t="shared" si="26"/>
        <v>38363</v>
      </c>
      <c r="AE76">
        <f t="shared" si="24"/>
        <v>0</v>
      </c>
      <c r="AF76">
        <f t="shared" si="25"/>
        <v>0</v>
      </c>
    </row>
    <row r="77" spans="15:32" x14ac:dyDescent="0.2"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C77" s="3"/>
      <c r="AD77" s="4">
        <f t="shared" si="26"/>
        <v>38364</v>
      </c>
      <c r="AE77">
        <f t="shared" si="24"/>
        <v>0</v>
      </c>
      <c r="AF77">
        <f t="shared" si="25"/>
        <v>0</v>
      </c>
    </row>
    <row r="78" spans="15:32" x14ac:dyDescent="0.2"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C78" s="3"/>
      <c r="AD78" s="4">
        <f t="shared" si="26"/>
        <v>38365</v>
      </c>
      <c r="AE78">
        <f t="shared" si="24"/>
        <v>0</v>
      </c>
      <c r="AF78">
        <f t="shared" si="25"/>
        <v>0</v>
      </c>
    </row>
    <row r="79" spans="15:32" x14ac:dyDescent="0.2"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C79" s="3"/>
      <c r="AD79" s="4">
        <f t="shared" si="26"/>
        <v>38366</v>
      </c>
      <c r="AE79">
        <f t="shared" si="24"/>
        <v>0</v>
      </c>
      <c r="AF79">
        <f t="shared" si="25"/>
        <v>0</v>
      </c>
    </row>
    <row r="80" spans="15:32" x14ac:dyDescent="0.2"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C80" s="3"/>
      <c r="AD80" s="4">
        <f t="shared" si="26"/>
        <v>38367</v>
      </c>
      <c r="AE80">
        <f t="shared" si="24"/>
        <v>0</v>
      </c>
      <c r="AF80">
        <f t="shared" si="25"/>
        <v>0</v>
      </c>
    </row>
    <row r="81" spans="29:32" x14ac:dyDescent="0.2">
      <c r="AC81" s="3"/>
      <c r="AD81" s="4">
        <f t="shared" si="26"/>
        <v>38368</v>
      </c>
      <c r="AE81">
        <f t="shared" si="24"/>
        <v>0</v>
      </c>
      <c r="AF81">
        <f t="shared" si="25"/>
        <v>0</v>
      </c>
    </row>
    <row r="82" spans="29:32" x14ac:dyDescent="0.2">
      <c r="AC82" s="3"/>
      <c r="AD82" s="4">
        <f t="shared" si="26"/>
        <v>38369</v>
      </c>
      <c r="AE82">
        <f t="shared" si="24"/>
        <v>0</v>
      </c>
      <c r="AF82">
        <f t="shared" si="25"/>
        <v>0</v>
      </c>
    </row>
    <row r="83" spans="29:32" x14ac:dyDescent="0.2">
      <c r="AC83" s="3"/>
      <c r="AD83" s="4">
        <f t="shared" si="26"/>
        <v>38370</v>
      </c>
      <c r="AE83">
        <f t="shared" si="24"/>
        <v>0</v>
      </c>
      <c r="AF83">
        <f t="shared" si="25"/>
        <v>0</v>
      </c>
    </row>
    <row r="84" spans="29:32" x14ac:dyDescent="0.2">
      <c r="AC84" s="3"/>
      <c r="AD84" s="4">
        <f t="shared" si="26"/>
        <v>38371</v>
      </c>
      <c r="AE84">
        <f t="shared" si="24"/>
        <v>0</v>
      </c>
      <c r="AF84">
        <f t="shared" si="25"/>
        <v>0</v>
      </c>
    </row>
    <row r="85" spans="29:32" x14ac:dyDescent="0.2">
      <c r="AC85" s="3"/>
      <c r="AD85" s="4">
        <f t="shared" si="26"/>
        <v>38372</v>
      </c>
      <c r="AE85">
        <f t="shared" si="24"/>
        <v>0</v>
      </c>
      <c r="AF85">
        <f t="shared" si="25"/>
        <v>0</v>
      </c>
    </row>
    <row r="86" spans="29:32" x14ac:dyDescent="0.2">
      <c r="AC86" s="3"/>
      <c r="AD86" s="4">
        <f t="shared" si="26"/>
        <v>38373</v>
      </c>
      <c r="AE86">
        <f t="shared" si="24"/>
        <v>0</v>
      </c>
      <c r="AF86">
        <f t="shared" si="25"/>
        <v>0</v>
      </c>
    </row>
    <row r="87" spans="29:32" x14ac:dyDescent="0.2">
      <c r="AC87" s="3"/>
      <c r="AD87" s="4">
        <f t="shared" si="26"/>
        <v>38374</v>
      </c>
      <c r="AE87">
        <f t="shared" si="24"/>
        <v>0</v>
      </c>
      <c r="AF87">
        <f t="shared" si="25"/>
        <v>0</v>
      </c>
    </row>
    <row r="88" spans="29:32" x14ac:dyDescent="0.2">
      <c r="AC88" s="3"/>
      <c r="AD88" s="4">
        <f t="shared" si="26"/>
        <v>38375</v>
      </c>
      <c r="AE88">
        <f t="shared" si="24"/>
        <v>0</v>
      </c>
      <c r="AF88">
        <f t="shared" si="25"/>
        <v>0</v>
      </c>
    </row>
    <row r="89" spans="29:32" x14ac:dyDescent="0.2">
      <c r="AC89" s="3"/>
      <c r="AD89" s="4">
        <f t="shared" si="26"/>
        <v>38376</v>
      </c>
      <c r="AE89">
        <f t="shared" si="24"/>
        <v>0</v>
      </c>
      <c r="AF89">
        <f t="shared" si="25"/>
        <v>0</v>
      </c>
    </row>
    <row r="90" spans="29:32" x14ac:dyDescent="0.2">
      <c r="AC90" s="3"/>
      <c r="AD90" s="4">
        <f t="shared" si="26"/>
        <v>38377</v>
      </c>
      <c r="AE90">
        <f t="shared" si="24"/>
        <v>0</v>
      </c>
      <c r="AF90">
        <f t="shared" si="25"/>
        <v>0</v>
      </c>
    </row>
    <row r="91" spans="29:32" x14ac:dyDescent="0.2">
      <c r="AC91" s="3"/>
      <c r="AD91" s="4">
        <f t="shared" si="26"/>
        <v>38378</v>
      </c>
      <c r="AE91">
        <f t="shared" si="24"/>
        <v>0</v>
      </c>
      <c r="AF91">
        <f t="shared" si="25"/>
        <v>0</v>
      </c>
    </row>
    <row r="92" spans="29:32" x14ac:dyDescent="0.2">
      <c r="AC92" s="3"/>
      <c r="AD92" s="4">
        <f t="shared" si="26"/>
        <v>38379</v>
      </c>
      <c r="AE92">
        <f t="shared" si="24"/>
        <v>0</v>
      </c>
      <c r="AF92">
        <f t="shared" si="25"/>
        <v>0</v>
      </c>
    </row>
    <row r="93" spans="29:32" x14ac:dyDescent="0.2">
      <c r="AC93" s="3"/>
      <c r="AD93" s="4">
        <f t="shared" si="26"/>
        <v>38380</v>
      </c>
      <c r="AE93">
        <f t="shared" si="24"/>
        <v>0</v>
      </c>
      <c r="AF93">
        <f t="shared" si="25"/>
        <v>0</v>
      </c>
    </row>
    <row r="94" spans="29:32" x14ac:dyDescent="0.2">
      <c r="AC94" s="3"/>
      <c r="AD94" s="4">
        <f t="shared" si="26"/>
        <v>38381</v>
      </c>
      <c r="AE94">
        <f t="shared" si="24"/>
        <v>0</v>
      </c>
      <c r="AF94">
        <f t="shared" si="25"/>
        <v>0</v>
      </c>
    </row>
    <row r="95" spans="29:32" x14ac:dyDescent="0.2">
      <c r="AC95" s="3"/>
      <c r="AD95" s="4">
        <f t="shared" si="26"/>
        <v>38382</v>
      </c>
      <c r="AE95">
        <f t="shared" si="24"/>
        <v>0</v>
      </c>
      <c r="AF95">
        <f t="shared" si="25"/>
        <v>0</v>
      </c>
    </row>
    <row r="96" spans="29:32" x14ac:dyDescent="0.2">
      <c r="AC96" s="3"/>
      <c r="AD96" s="4">
        <f t="shared" si="26"/>
        <v>38383</v>
      </c>
      <c r="AE96">
        <f t="shared" si="24"/>
        <v>0</v>
      </c>
      <c r="AF96">
        <f t="shared" si="25"/>
        <v>0</v>
      </c>
    </row>
    <row r="97" spans="29:32" x14ac:dyDescent="0.2">
      <c r="AC97" s="3"/>
      <c r="AD97" s="4">
        <f t="shared" si="26"/>
        <v>38384</v>
      </c>
      <c r="AE97">
        <f t="shared" ref="AE97:AE124" si="27">IF(Q17="tad","tad",Q17)</f>
        <v>0</v>
      </c>
      <c r="AF97">
        <f t="shared" si="25"/>
        <v>0</v>
      </c>
    </row>
    <row r="98" spans="29:32" x14ac:dyDescent="0.2">
      <c r="AC98" s="3"/>
      <c r="AD98" s="4">
        <f t="shared" si="26"/>
        <v>38385</v>
      </c>
      <c r="AE98">
        <f t="shared" si="27"/>
        <v>0</v>
      </c>
      <c r="AF98">
        <f t="shared" si="25"/>
        <v>0</v>
      </c>
    </row>
    <row r="99" spans="29:32" x14ac:dyDescent="0.2">
      <c r="AC99" s="3"/>
      <c r="AD99" s="4">
        <f t="shared" si="26"/>
        <v>38386</v>
      </c>
      <c r="AE99">
        <f t="shared" si="27"/>
        <v>0</v>
      </c>
      <c r="AF99">
        <f t="shared" si="25"/>
        <v>0</v>
      </c>
    </row>
    <row r="100" spans="29:32" x14ac:dyDescent="0.2">
      <c r="AC100" s="3"/>
      <c r="AD100" s="4">
        <f t="shared" si="26"/>
        <v>38387</v>
      </c>
      <c r="AE100">
        <f t="shared" si="27"/>
        <v>0</v>
      </c>
      <c r="AF100">
        <f t="shared" si="25"/>
        <v>0</v>
      </c>
    </row>
    <row r="101" spans="29:32" x14ac:dyDescent="0.2">
      <c r="AC101" s="3"/>
      <c r="AD101" s="4">
        <f t="shared" si="26"/>
        <v>38388</v>
      </c>
      <c r="AE101">
        <f t="shared" si="27"/>
        <v>0</v>
      </c>
      <c r="AF101">
        <f t="shared" si="25"/>
        <v>0</v>
      </c>
    </row>
    <row r="102" spans="29:32" x14ac:dyDescent="0.2">
      <c r="AC102" s="3"/>
      <c r="AD102" s="4">
        <f t="shared" si="26"/>
        <v>38389</v>
      </c>
      <c r="AE102">
        <f t="shared" si="27"/>
        <v>0</v>
      </c>
      <c r="AF102">
        <f t="shared" si="25"/>
        <v>0</v>
      </c>
    </row>
    <row r="103" spans="29:32" x14ac:dyDescent="0.2">
      <c r="AC103" s="3"/>
      <c r="AD103" s="4">
        <f t="shared" si="26"/>
        <v>38390</v>
      </c>
      <c r="AE103">
        <f t="shared" si="27"/>
        <v>0</v>
      </c>
      <c r="AF103">
        <f t="shared" si="25"/>
        <v>0</v>
      </c>
    </row>
    <row r="104" spans="29:32" x14ac:dyDescent="0.2">
      <c r="AC104" s="3"/>
      <c r="AD104" s="4">
        <f t="shared" si="26"/>
        <v>38391</v>
      </c>
      <c r="AE104">
        <f t="shared" si="27"/>
        <v>0</v>
      </c>
      <c r="AF104">
        <f t="shared" si="25"/>
        <v>0</v>
      </c>
    </row>
    <row r="105" spans="29:32" x14ac:dyDescent="0.2">
      <c r="AC105" s="3"/>
      <c r="AD105" s="4">
        <f t="shared" si="26"/>
        <v>38392</v>
      </c>
      <c r="AE105">
        <f t="shared" si="27"/>
        <v>0</v>
      </c>
      <c r="AF105">
        <f t="shared" si="25"/>
        <v>0</v>
      </c>
    </row>
    <row r="106" spans="29:32" x14ac:dyDescent="0.2">
      <c r="AC106" s="3"/>
      <c r="AD106" s="4">
        <f t="shared" si="26"/>
        <v>38393</v>
      </c>
      <c r="AE106">
        <f t="shared" si="27"/>
        <v>0</v>
      </c>
      <c r="AF106">
        <f t="shared" si="25"/>
        <v>0</v>
      </c>
    </row>
    <row r="107" spans="29:32" x14ac:dyDescent="0.2">
      <c r="AC107" s="3"/>
      <c r="AD107" s="4">
        <f t="shared" si="26"/>
        <v>38394</v>
      </c>
      <c r="AE107">
        <f t="shared" si="27"/>
        <v>0</v>
      </c>
      <c r="AF107">
        <f t="shared" si="25"/>
        <v>0</v>
      </c>
    </row>
    <row r="108" spans="29:32" x14ac:dyDescent="0.2">
      <c r="AC108" s="3"/>
      <c r="AD108" s="4">
        <f t="shared" si="26"/>
        <v>38395</v>
      </c>
      <c r="AE108">
        <f t="shared" si="27"/>
        <v>0</v>
      </c>
      <c r="AF108">
        <f t="shared" si="25"/>
        <v>0</v>
      </c>
    </row>
    <row r="109" spans="29:32" x14ac:dyDescent="0.2">
      <c r="AC109" s="3"/>
      <c r="AD109" s="4">
        <f t="shared" si="26"/>
        <v>38396</v>
      </c>
      <c r="AE109">
        <f t="shared" si="27"/>
        <v>0</v>
      </c>
      <c r="AF109">
        <f t="shared" si="25"/>
        <v>0</v>
      </c>
    </row>
    <row r="110" spans="29:32" x14ac:dyDescent="0.2">
      <c r="AC110" s="3"/>
      <c r="AD110" s="4">
        <f t="shared" si="26"/>
        <v>38397</v>
      </c>
      <c r="AE110">
        <f t="shared" si="27"/>
        <v>0</v>
      </c>
      <c r="AF110">
        <f t="shared" si="25"/>
        <v>0</v>
      </c>
    </row>
    <row r="111" spans="29:32" x14ac:dyDescent="0.2">
      <c r="AC111" s="3"/>
      <c r="AD111" s="4">
        <f t="shared" si="26"/>
        <v>38398</v>
      </c>
      <c r="AE111">
        <f t="shared" si="27"/>
        <v>0</v>
      </c>
      <c r="AF111">
        <f t="shared" si="25"/>
        <v>0</v>
      </c>
    </row>
    <row r="112" spans="29:32" x14ac:dyDescent="0.2">
      <c r="AC112" s="3"/>
      <c r="AD112" s="4">
        <f t="shared" si="26"/>
        <v>38399</v>
      </c>
      <c r="AE112">
        <f t="shared" si="27"/>
        <v>0</v>
      </c>
      <c r="AF112">
        <f t="shared" si="25"/>
        <v>0</v>
      </c>
    </row>
    <row r="113" spans="29:32" x14ac:dyDescent="0.2">
      <c r="AC113" s="3"/>
      <c r="AD113" s="4">
        <f t="shared" si="26"/>
        <v>38400</v>
      </c>
      <c r="AE113">
        <f t="shared" si="27"/>
        <v>0</v>
      </c>
      <c r="AF113">
        <f t="shared" si="25"/>
        <v>0</v>
      </c>
    </row>
    <row r="114" spans="29:32" x14ac:dyDescent="0.2">
      <c r="AC114" s="3"/>
      <c r="AD114" s="4">
        <f t="shared" si="26"/>
        <v>38401</v>
      </c>
      <c r="AE114">
        <f t="shared" si="27"/>
        <v>0</v>
      </c>
      <c r="AF114">
        <f t="shared" si="25"/>
        <v>0</v>
      </c>
    </row>
    <row r="115" spans="29:32" x14ac:dyDescent="0.2">
      <c r="AC115" s="3"/>
      <c r="AD115" s="4">
        <f t="shared" si="26"/>
        <v>38402</v>
      </c>
      <c r="AE115">
        <f t="shared" si="27"/>
        <v>0</v>
      </c>
      <c r="AF115">
        <f t="shared" si="25"/>
        <v>0</v>
      </c>
    </row>
    <row r="116" spans="29:32" x14ac:dyDescent="0.2">
      <c r="AC116" s="3"/>
      <c r="AD116" s="4">
        <f t="shared" si="26"/>
        <v>38403</v>
      </c>
      <c r="AE116">
        <f t="shared" si="27"/>
        <v>0</v>
      </c>
      <c r="AF116">
        <f t="shared" si="25"/>
        <v>0</v>
      </c>
    </row>
    <row r="117" spans="29:32" x14ac:dyDescent="0.2">
      <c r="AC117" s="3"/>
      <c r="AD117" s="4">
        <f t="shared" si="26"/>
        <v>38404</v>
      </c>
      <c r="AE117">
        <f t="shared" si="27"/>
        <v>0</v>
      </c>
      <c r="AF117">
        <f t="shared" si="25"/>
        <v>0</v>
      </c>
    </row>
    <row r="118" spans="29:32" x14ac:dyDescent="0.2">
      <c r="AC118" s="3"/>
      <c r="AD118" s="4">
        <f t="shared" si="26"/>
        <v>38405</v>
      </c>
      <c r="AE118">
        <f t="shared" si="27"/>
        <v>0</v>
      </c>
      <c r="AF118">
        <f t="shared" si="25"/>
        <v>0</v>
      </c>
    </row>
    <row r="119" spans="29:32" x14ac:dyDescent="0.2">
      <c r="AC119" s="3"/>
      <c r="AD119" s="4">
        <f t="shared" si="26"/>
        <v>38406</v>
      </c>
      <c r="AE119">
        <f t="shared" si="27"/>
        <v>0</v>
      </c>
      <c r="AF119">
        <f t="shared" si="25"/>
        <v>0</v>
      </c>
    </row>
    <row r="120" spans="29:32" x14ac:dyDescent="0.2">
      <c r="AC120" s="3"/>
      <c r="AD120" s="4">
        <f t="shared" si="26"/>
        <v>38407</v>
      </c>
      <c r="AE120">
        <f t="shared" si="27"/>
        <v>0</v>
      </c>
      <c r="AF120">
        <f t="shared" si="25"/>
        <v>0</v>
      </c>
    </row>
    <row r="121" spans="29:32" x14ac:dyDescent="0.2">
      <c r="AC121" s="3"/>
      <c r="AD121" s="4">
        <f t="shared" si="26"/>
        <v>38408</v>
      </c>
      <c r="AE121">
        <f t="shared" si="27"/>
        <v>0</v>
      </c>
      <c r="AF121">
        <f t="shared" si="25"/>
        <v>0</v>
      </c>
    </row>
    <row r="122" spans="29:32" x14ac:dyDescent="0.2">
      <c r="AC122" s="3"/>
      <c r="AD122" s="4">
        <f t="shared" si="26"/>
        <v>38409</v>
      </c>
      <c r="AE122">
        <f t="shared" si="27"/>
        <v>0</v>
      </c>
      <c r="AF122">
        <f t="shared" si="25"/>
        <v>0</v>
      </c>
    </row>
    <row r="123" spans="29:32" x14ac:dyDescent="0.2">
      <c r="AC123" s="3"/>
      <c r="AD123" s="4">
        <f t="shared" si="26"/>
        <v>38410</v>
      </c>
      <c r="AE123">
        <f t="shared" si="27"/>
        <v>0</v>
      </c>
      <c r="AF123">
        <f t="shared" si="25"/>
        <v>0</v>
      </c>
    </row>
    <row r="124" spans="29:32" x14ac:dyDescent="0.2">
      <c r="AC124" s="3"/>
      <c r="AD124" s="4">
        <f t="shared" si="26"/>
        <v>38411</v>
      </c>
      <c r="AE124">
        <f t="shared" si="27"/>
        <v>0</v>
      </c>
      <c r="AF124">
        <f t="shared" si="25"/>
        <v>0</v>
      </c>
    </row>
    <row r="125" spans="29:32" x14ac:dyDescent="0.2">
      <c r="AC125" s="3"/>
      <c r="AD125" s="4">
        <f t="shared" si="26"/>
        <v>38412</v>
      </c>
      <c r="AE125">
        <f t="shared" ref="AE125:AE155" si="28">IF(R17="tad","tad",R17)</f>
        <v>0</v>
      </c>
      <c r="AF125">
        <f t="shared" si="25"/>
        <v>0</v>
      </c>
    </row>
    <row r="126" spans="29:32" x14ac:dyDescent="0.2">
      <c r="AC126" s="3"/>
      <c r="AD126" s="4">
        <f t="shared" si="26"/>
        <v>38413</v>
      </c>
      <c r="AE126">
        <f t="shared" si="28"/>
        <v>0</v>
      </c>
      <c r="AF126">
        <f t="shared" si="25"/>
        <v>0</v>
      </c>
    </row>
    <row r="127" spans="29:32" x14ac:dyDescent="0.2">
      <c r="AC127" s="3"/>
      <c r="AD127" s="4">
        <f t="shared" si="26"/>
        <v>38414</v>
      </c>
      <c r="AE127">
        <f t="shared" si="28"/>
        <v>0</v>
      </c>
      <c r="AF127">
        <f t="shared" si="25"/>
        <v>0</v>
      </c>
    </row>
    <row r="128" spans="29:32" x14ac:dyDescent="0.2">
      <c r="AC128" s="3"/>
      <c r="AD128" s="4">
        <f t="shared" si="26"/>
        <v>38415</v>
      </c>
      <c r="AE128">
        <f t="shared" si="28"/>
        <v>0</v>
      </c>
      <c r="AF128">
        <f t="shared" si="25"/>
        <v>0</v>
      </c>
    </row>
    <row r="129" spans="29:32" x14ac:dyDescent="0.2">
      <c r="AC129" s="3"/>
      <c r="AD129" s="4">
        <f t="shared" si="26"/>
        <v>38416</v>
      </c>
      <c r="AE129">
        <f t="shared" si="28"/>
        <v>0</v>
      </c>
      <c r="AF129">
        <f t="shared" si="25"/>
        <v>0</v>
      </c>
    </row>
    <row r="130" spans="29:32" x14ac:dyDescent="0.2">
      <c r="AC130" s="3"/>
      <c r="AD130" s="4">
        <f t="shared" si="26"/>
        <v>38417</v>
      </c>
      <c r="AE130">
        <f t="shared" si="28"/>
        <v>0</v>
      </c>
      <c r="AF130">
        <f t="shared" ref="AF130:AF193" si="29">IF(COUNT(AD130:AE130)=2,0,-AC$49/500)</f>
        <v>0</v>
      </c>
    </row>
    <row r="131" spans="29:32" x14ac:dyDescent="0.2">
      <c r="AC131" s="3"/>
      <c r="AD131" s="4">
        <f t="shared" ref="AD131:AD194" si="30">AD130+1</f>
        <v>38418</v>
      </c>
      <c r="AE131">
        <f t="shared" si="28"/>
        <v>0</v>
      </c>
      <c r="AF131">
        <f t="shared" si="29"/>
        <v>0</v>
      </c>
    </row>
    <row r="132" spans="29:32" x14ac:dyDescent="0.2">
      <c r="AC132" s="3"/>
      <c r="AD132" s="4">
        <f t="shared" si="30"/>
        <v>38419</v>
      </c>
      <c r="AE132">
        <f t="shared" si="28"/>
        <v>0</v>
      </c>
      <c r="AF132">
        <f t="shared" si="29"/>
        <v>0</v>
      </c>
    </row>
    <row r="133" spans="29:32" x14ac:dyDescent="0.2">
      <c r="AC133" s="3"/>
      <c r="AD133" s="4">
        <f t="shared" si="30"/>
        <v>38420</v>
      </c>
      <c r="AE133">
        <f t="shared" si="28"/>
        <v>0</v>
      </c>
      <c r="AF133">
        <f t="shared" si="29"/>
        <v>0</v>
      </c>
    </row>
    <row r="134" spans="29:32" x14ac:dyDescent="0.2">
      <c r="AC134" s="3"/>
      <c r="AD134" s="4">
        <f t="shared" si="30"/>
        <v>38421</v>
      </c>
      <c r="AE134">
        <f t="shared" si="28"/>
        <v>0</v>
      </c>
      <c r="AF134">
        <f t="shared" si="29"/>
        <v>0</v>
      </c>
    </row>
    <row r="135" spans="29:32" x14ac:dyDescent="0.2">
      <c r="AC135" s="3"/>
      <c r="AD135" s="4">
        <f t="shared" si="30"/>
        <v>38422</v>
      </c>
      <c r="AE135">
        <f t="shared" si="28"/>
        <v>0</v>
      </c>
      <c r="AF135">
        <f t="shared" si="29"/>
        <v>0</v>
      </c>
    </row>
    <row r="136" spans="29:32" x14ac:dyDescent="0.2">
      <c r="AC136" s="3"/>
      <c r="AD136" s="4">
        <f t="shared" si="30"/>
        <v>38423</v>
      </c>
      <c r="AE136">
        <f t="shared" si="28"/>
        <v>0</v>
      </c>
      <c r="AF136">
        <f t="shared" si="29"/>
        <v>0</v>
      </c>
    </row>
    <row r="137" spans="29:32" x14ac:dyDescent="0.2">
      <c r="AC137" s="3"/>
      <c r="AD137" s="4">
        <f t="shared" si="30"/>
        <v>38424</v>
      </c>
      <c r="AE137">
        <f t="shared" si="28"/>
        <v>0</v>
      </c>
      <c r="AF137">
        <f t="shared" si="29"/>
        <v>0</v>
      </c>
    </row>
    <row r="138" spans="29:32" x14ac:dyDescent="0.2">
      <c r="AC138" s="3"/>
      <c r="AD138" s="4">
        <f t="shared" si="30"/>
        <v>38425</v>
      </c>
      <c r="AE138" t="str">
        <f t="shared" si="28"/>
        <v>tad</v>
      </c>
      <c r="AF138">
        <f t="shared" si="29"/>
        <v>0</v>
      </c>
    </row>
    <row r="139" spans="29:32" x14ac:dyDescent="0.2">
      <c r="AC139" s="3"/>
      <c r="AD139" s="4">
        <f t="shared" si="30"/>
        <v>38426</v>
      </c>
      <c r="AE139" t="str">
        <f t="shared" si="28"/>
        <v>tad</v>
      </c>
      <c r="AF139">
        <f t="shared" si="29"/>
        <v>0</v>
      </c>
    </row>
    <row r="140" spans="29:32" x14ac:dyDescent="0.2">
      <c r="AC140" s="3"/>
      <c r="AD140" s="4">
        <f t="shared" si="30"/>
        <v>38427</v>
      </c>
      <c r="AE140" t="str">
        <f t="shared" si="28"/>
        <v>tad</v>
      </c>
      <c r="AF140">
        <f t="shared" si="29"/>
        <v>0</v>
      </c>
    </row>
    <row r="141" spans="29:32" x14ac:dyDescent="0.2">
      <c r="AC141" s="3"/>
      <c r="AD141" s="4">
        <f t="shared" si="30"/>
        <v>38428</v>
      </c>
      <c r="AE141" t="str">
        <f t="shared" si="28"/>
        <v>tad</v>
      </c>
      <c r="AF141">
        <f t="shared" si="29"/>
        <v>0</v>
      </c>
    </row>
    <row r="142" spans="29:32" x14ac:dyDescent="0.2">
      <c r="AC142" s="3"/>
      <c r="AD142" s="4">
        <f t="shared" si="30"/>
        <v>38429</v>
      </c>
      <c r="AE142">
        <f t="shared" si="28"/>
        <v>0</v>
      </c>
      <c r="AF142">
        <f t="shared" si="29"/>
        <v>0</v>
      </c>
    </row>
    <row r="143" spans="29:32" x14ac:dyDescent="0.2">
      <c r="AC143" s="3"/>
      <c r="AD143" s="4">
        <f t="shared" si="30"/>
        <v>38430</v>
      </c>
      <c r="AE143">
        <f t="shared" si="28"/>
        <v>0</v>
      </c>
      <c r="AF143">
        <f t="shared" si="29"/>
        <v>0</v>
      </c>
    </row>
    <row r="144" spans="29:32" x14ac:dyDescent="0.2">
      <c r="AC144" s="3"/>
      <c r="AD144" s="4">
        <f t="shared" si="30"/>
        <v>38431</v>
      </c>
      <c r="AE144">
        <f t="shared" si="28"/>
        <v>0</v>
      </c>
      <c r="AF144">
        <f t="shared" si="29"/>
        <v>0</v>
      </c>
    </row>
    <row r="145" spans="29:32" x14ac:dyDescent="0.2">
      <c r="AC145" s="3"/>
      <c r="AD145" s="4">
        <f t="shared" si="30"/>
        <v>38432</v>
      </c>
      <c r="AE145">
        <f t="shared" si="28"/>
        <v>0</v>
      </c>
      <c r="AF145">
        <f t="shared" si="29"/>
        <v>0</v>
      </c>
    </row>
    <row r="146" spans="29:32" x14ac:dyDescent="0.2">
      <c r="AC146" s="3"/>
      <c r="AD146" s="4">
        <f t="shared" si="30"/>
        <v>38433</v>
      </c>
      <c r="AE146">
        <f t="shared" si="28"/>
        <v>0</v>
      </c>
      <c r="AF146">
        <f t="shared" si="29"/>
        <v>0</v>
      </c>
    </row>
    <row r="147" spans="29:32" x14ac:dyDescent="0.2">
      <c r="AC147" s="3"/>
      <c r="AD147" s="4">
        <f t="shared" si="30"/>
        <v>38434</v>
      </c>
      <c r="AE147">
        <f t="shared" si="28"/>
        <v>0</v>
      </c>
      <c r="AF147">
        <f t="shared" si="29"/>
        <v>0</v>
      </c>
    </row>
    <row r="148" spans="29:32" x14ac:dyDescent="0.2">
      <c r="AC148" s="3"/>
      <c r="AD148" s="4">
        <f t="shared" si="30"/>
        <v>38435</v>
      </c>
      <c r="AE148">
        <f t="shared" si="28"/>
        <v>0</v>
      </c>
      <c r="AF148">
        <f t="shared" si="29"/>
        <v>0</v>
      </c>
    </row>
    <row r="149" spans="29:32" x14ac:dyDescent="0.2">
      <c r="AC149" s="3"/>
      <c r="AD149" s="4">
        <f t="shared" si="30"/>
        <v>38436</v>
      </c>
      <c r="AE149">
        <f t="shared" si="28"/>
        <v>0</v>
      </c>
      <c r="AF149">
        <f t="shared" si="29"/>
        <v>0</v>
      </c>
    </row>
    <row r="150" spans="29:32" x14ac:dyDescent="0.2">
      <c r="AC150" s="3"/>
      <c r="AD150" s="4">
        <f t="shared" si="30"/>
        <v>38437</v>
      </c>
      <c r="AE150">
        <f t="shared" si="28"/>
        <v>0</v>
      </c>
      <c r="AF150">
        <f t="shared" si="29"/>
        <v>0</v>
      </c>
    </row>
    <row r="151" spans="29:32" x14ac:dyDescent="0.2">
      <c r="AC151" s="3"/>
      <c r="AD151" s="4">
        <f t="shared" si="30"/>
        <v>38438</v>
      </c>
      <c r="AE151">
        <f t="shared" si="28"/>
        <v>0</v>
      </c>
      <c r="AF151">
        <f t="shared" si="29"/>
        <v>0</v>
      </c>
    </row>
    <row r="152" spans="29:32" x14ac:dyDescent="0.2">
      <c r="AC152" s="3"/>
      <c r="AD152" s="4">
        <f t="shared" si="30"/>
        <v>38439</v>
      </c>
      <c r="AE152">
        <f t="shared" si="28"/>
        <v>0</v>
      </c>
      <c r="AF152">
        <f t="shared" si="29"/>
        <v>0</v>
      </c>
    </row>
    <row r="153" spans="29:32" x14ac:dyDescent="0.2">
      <c r="AC153" s="3"/>
      <c r="AD153" s="4">
        <f t="shared" si="30"/>
        <v>38440</v>
      </c>
      <c r="AE153">
        <f t="shared" si="28"/>
        <v>0</v>
      </c>
      <c r="AF153">
        <f t="shared" si="29"/>
        <v>0</v>
      </c>
    </row>
    <row r="154" spans="29:32" x14ac:dyDescent="0.2">
      <c r="AC154" s="3"/>
      <c r="AD154" s="4">
        <f t="shared" si="30"/>
        <v>38441</v>
      </c>
      <c r="AE154">
        <f t="shared" si="28"/>
        <v>0</v>
      </c>
      <c r="AF154">
        <f t="shared" si="29"/>
        <v>0</v>
      </c>
    </row>
    <row r="155" spans="29:32" x14ac:dyDescent="0.2">
      <c r="AC155" s="3"/>
      <c r="AD155" s="4">
        <f t="shared" si="30"/>
        <v>38442</v>
      </c>
      <c r="AE155">
        <f t="shared" si="28"/>
        <v>0</v>
      </c>
      <c r="AF155">
        <f t="shared" si="29"/>
        <v>0</v>
      </c>
    </row>
    <row r="156" spans="29:32" x14ac:dyDescent="0.2">
      <c r="AC156" s="3"/>
      <c r="AD156" s="4">
        <f t="shared" si="30"/>
        <v>38443</v>
      </c>
      <c r="AE156">
        <f t="shared" ref="AE156:AE185" si="31">IF(S17="tad","tad",S17)</f>
        <v>0</v>
      </c>
      <c r="AF156">
        <f t="shared" si="29"/>
        <v>0</v>
      </c>
    </row>
    <row r="157" spans="29:32" x14ac:dyDescent="0.2">
      <c r="AC157" s="3"/>
      <c r="AD157" s="4">
        <f t="shared" si="30"/>
        <v>38444</v>
      </c>
      <c r="AE157">
        <f t="shared" si="31"/>
        <v>0</v>
      </c>
      <c r="AF157">
        <f t="shared" si="29"/>
        <v>0</v>
      </c>
    </row>
    <row r="158" spans="29:32" x14ac:dyDescent="0.2">
      <c r="AC158" s="3"/>
      <c r="AD158" s="4">
        <f t="shared" si="30"/>
        <v>38445</v>
      </c>
      <c r="AE158">
        <f t="shared" si="31"/>
        <v>0</v>
      </c>
      <c r="AF158">
        <f t="shared" si="29"/>
        <v>0</v>
      </c>
    </row>
    <row r="159" spans="29:32" x14ac:dyDescent="0.2">
      <c r="AC159" s="3"/>
      <c r="AD159" s="4">
        <f t="shared" si="30"/>
        <v>38446</v>
      </c>
      <c r="AE159">
        <f t="shared" si="31"/>
        <v>0</v>
      </c>
      <c r="AF159">
        <f t="shared" si="29"/>
        <v>0</v>
      </c>
    </row>
    <row r="160" spans="29:32" x14ac:dyDescent="0.2">
      <c r="AC160" s="3"/>
      <c r="AD160" s="4">
        <f t="shared" si="30"/>
        <v>38447</v>
      </c>
      <c r="AE160">
        <f t="shared" si="31"/>
        <v>0</v>
      </c>
      <c r="AF160">
        <f t="shared" si="29"/>
        <v>0</v>
      </c>
    </row>
    <row r="161" spans="29:32" x14ac:dyDescent="0.2">
      <c r="AC161" s="3"/>
      <c r="AD161" s="4">
        <f t="shared" si="30"/>
        <v>38448</v>
      </c>
      <c r="AE161">
        <f t="shared" si="31"/>
        <v>0</v>
      </c>
      <c r="AF161">
        <f t="shared" si="29"/>
        <v>0</v>
      </c>
    </row>
    <row r="162" spans="29:32" x14ac:dyDescent="0.2">
      <c r="AC162" s="3"/>
      <c r="AD162" s="4">
        <f t="shared" si="30"/>
        <v>38449</v>
      </c>
      <c r="AE162">
        <f t="shared" si="31"/>
        <v>0</v>
      </c>
      <c r="AF162">
        <f t="shared" si="29"/>
        <v>0</v>
      </c>
    </row>
    <row r="163" spans="29:32" x14ac:dyDescent="0.2">
      <c r="AC163" s="3"/>
      <c r="AD163" s="4">
        <f t="shared" si="30"/>
        <v>38450</v>
      </c>
      <c r="AE163">
        <f t="shared" si="31"/>
        <v>0</v>
      </c>
      <c r="AF163">
        <f t="shared" si="29"/>
        <v>0</v>
      </c>
    </row>
    <row r="164" spans="29:32" x14ac:dyDescent="0.2">
      <c r="AC164" s="3"/>
      <c r="AD164" s="4">
        <f t="shared" si="30"/>
        <v>38451</v>
      </c>
      <c r="AE164">
        <f t="shared" si="31"/>
        <v>0</v>
      </c>
      <c r="AF164">
        <f t="shared" si="29"/>
        <v>0</v>
      </c>
    </row>
    <row r="165" spans="29:32" x14ac:dyDescent="0.2">
      <c r="AC165" s="3"/>
      <c r="AD165" s="4">
        <f t="shared" si="30"/>
        <v>38452</v>
      </c>
      <c r="AE165">
        <f t="shared" si="31"/>
        <v>0</v>
      </c>
      <c r="AF165">
        <f t="shared" si="29"/>
        <v>0</v>
      </c>
    </row>
    <row r="166" spans="29:32" x14ac:dyDescent="0.2">
      <c r="AC166" s="3"/>
      <c r="AD166" s="4">
        <f t="shared" si="30"/>
        <v>38453</v>
      </c>
      <c r="AE166">
        <f t="shared" si="31"/>
        <v>0</v>
      </c>
      <c r="AF166">
        <f t="shared" si="29"/>
        <v>0</v>
      </c>
    </row>
    <row r="167" spans="29:32" x14ac:dyDescent="0.2">
      <c r="AC167" s="3"/>
      <c r="AD167" s="4">
        <f t="shared" si="30"/>
        <v>38454</v>
      </c>
      <c r="AE167">
        <f t="shared" si="31"/>
        <v>0</v>
      </c>
      <c r="AF167">
        <f t="shared" si="29"/>
        <v>0</v>
      </c>
    </row>
    <row r="168" spans="29:32" x14ac:dyDescent="0.2">
      <c r="AC168" s="3"/>
      <c r="AD168" s="4">
        <f t="shared" si="30"/>
        <v>38455</v>
      </c>
      <c r="AE168">
        <f t="shared" si="31"/>
        <v>0</v>
      </c>
      <c r="AF168">
        <f t="shared" si="29"/>
        <v>0</v>
      </c>
    </row>
    <row r="169" spans="29:32" x14ac:dyDescent="0.2">
      <c r="AC169" s="3"/>
      <c r="AD169" s="4">
        <f t="shared" si="30"/>
        <v>38456</v>
      </c>
      <c r="AE169">
        <f t="shared" si="31"/>
        <v>0</v>
      </c>
      <c r="AF169">
        <f t="shared" si="29"/>
        <v>0</v>
      </c>
    </row>
    <row r="170" spans="29:32" x14ac:dyDescent="0.2">
      <c r="AC170" s="3"/>
      <c r="AD170" s="4">
        <f t="shared" si="30"/>
        <v>38457</v>
      </c>
      <c r="AE170">
        <f t="shared" si="31"/>
        <v>0</v>
      </c>
      <c r="AF170">
        <f t="shared" si="29"/>
        <v>0</v>
      </c>
    </row>
    <row r="171" spans="29:32" x14ac:dyDescent="0.2">
      <c r="AC171" s="3"/>
      <c r="AD171" s="4">
        <f t="shared" si="30"/>
        <v>38458</v>
      </c>
      <c r="AE171">
        <f t="shared" si="31"/>
        <v>0</v>
      </c>
      <c r="AF171">
        <f t="shared" si="29"/>
        <v>0</v>
      </c>
    </row>
    <row r="172" spans="29:32" x14ac:dyDescent="0.2">
      <c r="AC172" s="3"/>
      <c r="AD172" s="4">
        <f t="shared" si="30"/>
        <v>38459</v>
      </c>
      <c r="AE172">
        <f t="shared" si="31"/>
        <v>0</v>
      </c>
      <c r="AF172">
        <f t="shared" si="29"/>
        <v>0</v>
      </c>
    </row>
    <row r="173" spans="29:32" x14ac:dyDescent="0.2">
      <c r="AC173" s="3"/>
      <c r="AD173" s="4">
        <f t="shared" si="30"/>
        <v>38460</v>
      </c>
      <c r="AE173">
        <f t="shared" si="31"/>
        <v>0</v>
      </c>
      <c r="AF173">
        <f t="shared" si="29"/>
        <v>0</v>
      </c>
    </row>
    <row r="174" spans="29:32" x14ac:dyDescent="0.2">
      <c r="AC174" s="3"/>
      <c r="AD174" s="4">
        <f t="shared" si="30"/>
        <v>38461</v>
      </c>
      <c r="AE174">
        <f t="shared" si="31"/>
        <v>0</v>
      </c>
      <c r="AF174">
        <f t="shared" si="29"/>
        <v>0</v>
      </c>
    </row>
    <row r="175" spans="29:32" x14ac:dyDescent="0.2">
      <c r="AC175" s="3"/>
      <c r="AD175" s="4">
        <f t="shared" si="30"/>
        <v>38462</v>
      </c>
      <c r="AE175">
        <f t="shared" si="31"/>
        <v>0</v>
      </c>
      <c r="AF175">
        <f t="shared" si="29"/>
        <v>0</v>
      </c>
    </row>
    <row r="176" spans="29:32" x14ac:dyDescent="0.2">
      <c r="AC176" s="3"/>
      <c r="AD176" s="4">
        <f t="shared" si="30"/>
        <v>38463</v>
      </c>
      <c r="AE176">
        <f t="shared" si="31"/>
        <v>0</v>
      </c>
      <c r="AF176">
        <f t="shared" si="29"/>
        <v>0</v>
      </c>
    </row>
    <row r="177" spans="29:32" x14ac:dyDescent="0.2">
      <c r="AC177" s="3"/>
      <c r="AD177" s="4">
        <f t="shared" si="30"/>
        <v>38464</v>
      </c>
      <c r="AE177">
        <f t="shared" si="31"/>
        <v>0</v>
      </c>
      <c r="AF177">
        <f t="shared" si="29"/>
        <v>0</v>
      </c>
    </row>
    <row r="178" spans="29:32" x14ac:dyDescent="0.2">
      <c r="AC178" s="3"/>
      <c r="AD178" s="4">
        <f t="shared" si="30"/>
        <v>38465</v>
      </c>
      <c r="AE178">
        <f t="shared" si="31"/>
        <v>0</v>
      </c>
      <c r="AF178">
        <f t="shared" si="29"/>
        <v>0</v>
      </c>
    </row>
    <row r="179" spans="29:32" x14ac:dyDescent="0.2">
      <c r="AC179" s="3"/>
      <c r="AD179" s="4">
        <f t="shared" si="30"/>
        <v>38466</v>
      </c>
      <c r="AE179">
        <f t="shared" si="31"/>
        <v>0</v>
      </c>
      <c r="AF179">
        <f t="shared" si="29"/>
        <v>0</v>
      </c>
    </row>
    <row r="180" spans="29:32" x14ac:dyDescent="0.2">
      <c r="AC180" s="3"/>
      <c r="AD180" s="4">
        <f t="shared" si="30"/>
        <v>38467</v>
      </c>
      <c r="AE180">
        <f t="shared" si="31"/>
        <v>0</v>
      </c>
      <c r="AF180">
        <f t="shared" si="29"/>
        <v>0</v>
      </c>
    </row>
    <row r="181" spans="29:32" x14ac:dyDescent="0.2">
      <c r="AC181" s="3"/>
      <c r="AD181" s="4">
        <f t="shared" si="30"/>
        <v>38468</v>
      </c>
      <c r="AE181">
        <f t="shared" si="31"/>
        <v>0</v>
      </c>
      <c r="AF181">
        <f t="shared" si="29"/>
        <v>0</v>
      </c>
    </row>
    <row r="182" spans="29:32" x14ac:dyDescent="0.2">
      <c r="AC182" s="3"/>
      <c r="AD182" s="4">
        <f t="shared" si="30"/>
        <v>38469</v>
      </c>
      <c r="AE182">
        <f t="shared" si="31"/>
        <v>0</v>
      </c>
      <c r="AF182">
        <f t="shared" si="29"/>
        <v>0</v>
      </c>
    </row>
    <row r="183" spans="29:32" x14ac:dyDescent="0.2">
      <c r="AC183" s="3"/>
      <c r="AD183" s="4">
        <f t="shared" si="30"/>
        <v>38470</v>
      </c>
      <c r="AE183">
        <f t="shared" si="31"/>
        <v>0</v>
      </c>
      <c r="AF183">
        <f t="shared" si="29"/>
        <v>0</v>
      </c>
    </row>
    <row r="184" spans="29:32" x14ac:dyDescent="0.2">
      <c r="AC184" s="3"/>
      <c r="AD184" s="4">
        <f t="shared" si="30"/>
        <v>38471</v>
      </c>
      <c r="AE184">
        <f t="shared" si="31"/>
        <v>0</v>
      </c>
      <c r="AF184">
        <f t="shared" si="29"/>
        <v>0</v>
      </c>
    </row>
    <row r="185" spans="29:32" x14ac:dyDescent="0.2">
      <c r="AC185" s="3"/>
      <c r="AD185" s="4">
        <f t="shared" si="30"/>
        <v>38472</v>
      </c>
      <c r="AE185">
        <f t="shared" si="31"/>
        <v>0</v>
      </c>
      <c r="AF185">
        <f t="shared" si="29"/>
        <v>0</v>
      </c>
    </row>
    <row r="186" spans="29:32" x14ac:dyDescent="0.2">
      <c r="AC186" s="3"/>
      <c r="AD186" s="4">
        <f t="shared" si="30"/>
        <v>38473</v>
      </c>
      <c r="AE186">
        <f t="shared" ref="AE186:AE216" si="32">IF(T17="tad","tad",T17)</f>
        <v>0</v>
      </c>
      <c r="AF186">
        <f t="shared" si="29"/>
        <v>0</v>
      </c>
    </row>
    <row r="187" spans="29:32" x14ac:dyDescent="0.2">
      <c r="AC187" s="3"/>
      <c r="AD187" s="4">
        <f t="shared" si="30"/>
        <v>38474</v>
      </c>
      <c r="AE187">
        <f t="shared" si="32"/>
        <v>0</v>
      </c>
      <c r="AF187">
        <f t="shared" si="29"/>
        <v>0</v>
      </c>
    </row>
    <row r="188" spans="29:32" x14ac:dyDescent="0.2">
      <c r="AC188" s="3"/>
      <c r="AD188" s="4">
        <f t="shared" si="30"/>
        <v>38475</v>
      </c>
      <c r="AE188">
        <f t="shared" si="32"/>
        <v>0</v>
      </c>
      <c r="AF188">
        <f t="shared" si="29"/>
        <v>0</v>
      </c>
    </row>
    <row r="189" spans="29:32" x14ac:dyDescent="0.2">
      <c r="AC189" s="3"/>
      <c r="AD189" s="4">
        <f t="shared" si="30"/>
        <v>38476</v>
      </c>
      <c r="AE189" t="str">
        <f t="shared" si="32"/>
        <v>tad</v>
      </c>
      <c r="AF189">
        <f t="shared" si="29"/>
        <v>0</v>
      </c>
    </row>
    <row r="190" spans="29:32" x14ac:dyDescent="0.2">
      <c r="AC190" s="3"/>
      <c r="AD190" s="4">
        <f t="shared" si="30"/>
        <v>38477</v>
      </c>
      <c r="AE190" t="str">
        <f t="shared" si="32"/>
        <v>tad</v>
      </c>
      <c r="AF190">
        <f t="shared" si="29"/>
        <v>0</v>
      </c>
    </row>
    <row r="191" spans="29:32" x14ac:dyDescent="0.2">
      <c r="AC191" s="3"/>
      <c r="AD191" s="4">
        <f t="shared" si="30"/>
        <v>38478</v>
      </c>
      <c r="AE191" t="str">
        <f t="shared" si="32"/>
        <v>tad</v>
      </c>
      <c r="AF191">
        <f t="shared" si="29"/>
        <v>0</v>
      </c>
    </row>
    <row r="192" spans="29:32" x14ac:dyDescent="0.2">
      <c r="AC192" s="3"/>
      <c r="AD192" s="4">
        <f t="shared" si="30"/>
        <v>38479</v>
      </c>
      <c r="AE192" t="str">
        <f t="shared" si="32"/>
        <v>tad</v>
      </c>
      <c r="AF192">
        <f t="shared" si="29"/>
        <v>0</v>
      </c>
    </row>
    <row r="193" spans="29:32" x14ac:dyDescent="0.2">
      <c r="AC193" s="3"/>
      <c r="AD193" s="4">
        <f t="shared" si="30"/>
        <v>38480</v>
      </c>
      <c r="AE193" t="str">
        <f t="shared" si="32"/>
        <v>tad</v>
      </c>
      <c r="AF193">
        <f t="shared" si="29"/>
        <v>0</v>
      </c>
    </row>
    <row r="194" spans="29:32" x14ac:dyDescent="0.2">
      <c r="AC194" s="3"/>
      <c r="AD194" s="4">
        <f t="shared" si="30"/>
        <v>38481</v>
      </c>
      <c r="AE194" t="str">
        <f t="shared" si="32"/>
        <v>tad</v>
      </c>
      <c r="AF194">
        <f t="shared" ref="AF194:AF257" si="33">IF(COUNT(AD194:AE194)=2,0,-AC$49/500)</f>
        <v>0</v>
      </c>
    </row>
    <row r="195" spans="29:32" x14ac:dyDescent="0.2">
      <c r="AC195" s="3"/>
      <c r="AD195" s="4">
        <f t="shared" ref="AD195:AD258" si="34">AD194+1</f>
        <v>38482</v>
      </c>
      <c r="AE195" t="str">
        <f t="shared" si="32"/>
        <v>tad</v>
      </c>
      <c r="AF195">
        <f t="shared" si="33"/>
        <v>0</v>
      </c>
    </row>
    <row r="196" spans="29:32" x14ac:dyDescent="0.2">
      <c r="AC196" s="3"/>
      <c r="AD196" s="4">
        <f t="shared" si="34"/>
        <v>38483</v>
      </c>
      <c r="AE196" t="str">
        <f t="shared" si="32"/>
        <v>tad</v>
      </c>
      <c r="AF196">
        <f t="shared" si="33"/>
        <v>0</v>
      </c>
    </row>
    <row r="197" spans="29:32" x14ac:dyDescent="0.2">
      <c r="AC197" s="3"/>
      <c r="AD197" s="4">
        <f t="shared" si="34"/>
        <v>38484</v>
      </c>
      <c r="AE197" t="str">
        <f t="shared" si="32"/>
        <v>tad</v>
      </c>
      <c r="AF197">
        <f t="shared" si="33"/>
        <v>0</v>
      </c>
    </row>
    <row r="198" spans="29:32" x14ac:dyDescent="0.2">
      <c r="AC198" s="3"/>
      <c r="AD198" s="4">
        <f t="shared" si="34"/>
        <v>38485</v>
      </c>
      <c r="AE198" t="str">
        <f t="shared" si="32"/>
        <v>tad</v>
      </c>
      <c r="AF198">
        <f t="shared" si="33"/>
        <v>0</v>
      </c>
    </row>
    <row r="199" spans="29:32" x14ac:dyDescent="0.2">
      <c r="AC199" s="3"/>
      <c r="AD199" s="4">
        <f t="shared" si="34"/>
        <v>38486</v>
      </c>
      <c r="AE199" t="str">
        <f t="shared" si="32"/>
        <v>tad</v>
      </c>
      <c r="AF199">
        <f t="shared" si="33"/>
        <v>0</v>
      </c>
    </row>
    <row r="200" spans="29:32" x14ac:dyDescent="0.2">
      <c r="AC200" s="3"/>
      <c r="AD200" s="4">
        <f t="shared" si="34"/>
        <v>38487</v>
      </c>
      <c r="AE200" t="str">
        <f t="shared" si="32"/>
        <v>tad</v>
      </c>
      <c r="AF200">
        <f t="shared" si="33"/>
        <v>0</v>
      </c>
    </row>
    <row r="201" spans="29:32" x14ac:dyDescent="0.2">
      <c r="AC201" s="3"/>
      <c r="AD201" s="4">
        <f t="shared" si="34"/>
        <v>38488</v>
      </c>
      <c r="AE201" t="str">
        <f t="shared" si="32"/>
        <v>tad</v>
      </c>
      <c r="AF201">
        <f t="shared" si="33"/>
        <v>0</v>
      </c>
    </row>
    <row r="202" spans="29:32" x14ac:dyDescent="0.2">
      <c r="AC202" s="3"/>
      <c r="AD202" s="4">
        <f t="shared" si="34"/>
        <v>38489</v>
      </c>
      <c r="AE202" t="str">
        <f t="shared" si="32"/>
        <v>tad</v>
      </c>
      <c r="AF202">
        <f t="shared" si="33"/>
        <v>0</v>
      </c>
    </row>
    <row r="203" spans="29:32" x14ac:dyDescent="0.2">
      <c r="AC203" s="3"/>
      <c r="AD203" s="4">
        <f t="shared" si="34"/>
        <v>38490</v>
      </c>
      <c r="AE203" t="str">
        <f t="shared" si="32"/>
        <v>tad</v>
      </c>
      <c r="AF203">
        <f t="shared" si="33"/>
        <v>0</v>
      </c>
    </row>
    <row r="204" spans="29:32" x14ac:dyDescent="0.2">
      <c r="AC204" s="3"/>
      <c r="AD204" s="4">
        <f t="shared" si="34"/>
        <v>38491</v>
      </c>
      <c r="AE204" t="str">
        <f t="shared" si="32"/>
        <v>tad</v>
      </c>
      <c r="AF204">
        <f t="shared" si="33"/>
        <v>0</v>
      </c>
    </row>
    <row r="205" spans="29:32" x14ac:dyDescent="0.2">
      <c r="AC205" s="3"/>
      <c r="AD205" s="4">
        <f t="shared" si="34"/>
        <v>38492</v>
      </c>
      <c r="AE205" t="str">
        <f t="shared" si="32"/>
        <v>tad</v>
      </c>
      <c r="AF205">
        <f t="shared" si="33"/>
        <v>0</v>
      </c>
    </row>
    <row r="206" spans="29:32" x14ac:dyDescent="0.2">
      <c r="AC206" s="3"/>
      <c r="AD206" s="4">
        <f t="shared" si="34"/>
        <v>38493</v>
      </c>
      <c r="AE206" t="str">
        <f t="shared" si="32"/>
        <v>tad</v>
      </c>
      <c r="AF206">
        <f t="shared" si="33"/>
        <v>0</v>
      </c>
    </row>
    <row r="207" spans="29:32" x14ac:dyDescent="0.2">
      <c r="AC207" s="3"/>
      <c r="AD207" s="4">
        <f t="shared" si="34"/>
        <v>38494</v>
      </c>
      <c r="AE207" t="str">
        <f t="shared" si="32"/>
        <v>tad</v>
      </c>
      <c r="AF207">
        <f t="shared" si="33"/>
        <v>0</v>
      </c>
    </row>
    <row r="208" spans="29:32" x14ac:dyDescent="0.2">
      <c r="AC208" s="3"/>
      <c r="AD208" s="4">
        <f t="shared" si="34"/>
        <v>38495</v>
      </c>
      <c r="AE208" t="str">
        <f t="shared" si="32"/>
        <v>tad</v>
      </c>
      <c r="AF208">
        <f t="shared" si="33"/>
        <v>0</v>
      </c>
    </row>
    <row r="209" spans="29:32" x14ac:dyDescent="0.2">
      <c r="AC209" s="3"/>
      <c r="AD209" s="4">
        <f t="shared" si="34"/>
        <v>38496</v>
      </c>
      <c r="AE209" t="str">
        <f t="shared" si="32"/>
        <v>tad</v>
      </c>
      <c r="AF209">
        <f t="shared" si="33"/>
        <v>0</v>
      </c>
    </row>
    <row r="210" spans="29:32" x14ac:dyDescent="0.2">
      <c r="AC210" s="3"/>
      <c r="AD210" s="4">
        <f t="shared" si="34"/>
        <v>38497</v>
      </c>
      <c r="AE210" t="str">
        <f t="shared" si="32"/>
        <v>tad</v>
      </c>
      <c r="AF210">
        <f t="shared" si="33"/>
        <v>0</v>
      </c>
    </row>
    <row r="211" spans="29:32" x14ac:dyDescent="0.2">
      <c r="AC211" s="3"/>
      <c r="AD211" s="4">
        <f t="shared" si="34"/>
        <v>38498</v>
      </c>
      <c r="AE211" t="str">
        <f t="shared" si="32"/>
        <v>tad</v>
      </c>
      <c r="AF211">
        <f t="shared" si="33"/>
        <v>0</v>
      </c>
    </row>
    <row r="212" spans="29:32" x14ac:dyDescent="0.2">
      <c r="AC212" s="3"/>
      <c r="AD212" s="4">
        <f t="shared" si="34"/>
        <v>38499</v>
      </c>
      <c r="AE212" t="str">
        <f t="shared" si="32"/>
        <v>tad</v>
      </c>
      <c r="AF212">
        <f t="shared" si="33"/>
        <v>0</v>
      </c>
    </row>
    <row r="213" spans="29:32" x14ac:dyDescent="0.2">
      <c r="AC213" s="3"/>
      <c r="AD213" s="4">
        <f t="shared" si="34"/>
        <v>38500</v>
      </c>
      <c r="AE213" t="str">
        <f t="shared" si="32"/>
        <v>tad</v>
      </c>
      <c r="AF213">
        <f t="shared" si="33"/>
        <v>0</v>
      </c>
    </row>
    <row r="214" spans="29:32" x14ac:dyDescent="0.2">
      <c r="AC214" s="3"/>
      <c r="AD214" s="4">
        <f t="shared" si="34"/>
        <v>38501</v>
      </c>
      <c r="AE214" t="str">
        <f t="shared" si="32"/>
        <v>tad</v>
      </c>
      <c r="AF214">
        <f t="shared" si="33"/>
        <v>0</v>
      </c>
    </row>
    <row r="215" spans="29:32" x14ac:dyDescent="0.2">
      <c r="AC215" s="3"/>
      <c r="AD215" s="4">
        <f t="shared" si="34"/>
        <v>38502</v>
      </c>
      <c r="AE215" t="str">
        <f t="shared" si="32"/>
        <v>tad</v>
      </c>
      <c r="AF215">
        <f t="shared" si="33"/>
        <v>0</v>
      </c>
    </row>
    <row r="216" spans="29:32" x14ac:dyDescent="0.2">
      <c r="AC216" s="3"/>
      <c r="AD216" s="4">
        <f t="shared" si="34"/>
        <v>38503</v>
      </c>
      <c r="AE216" t="str">
        <f t="shared" si="32"/>
        <v>tad</v>
      </c>
      <c r="AF216">
        <f t="shared" si="33"/>
        <v>0</v>
      </c>
    </row>
    <row r="217" spans="29:32" x14ac:dyDescent="0.2">
      <c r="AC217" s="3"/>
      <c r="AD217" s="4">
        <f t="shared" si="34"/>
        <v>38504</v>
      </c>
      <c r="AE217" t="str">
        <f t="shared" ref="AE217:AE246" si="35">IF(U17="tad","tad",U17)</f>
        <v>tad</v>
      </c>
      <c r="AF217">
        <f t="shared" si="33"/>
        <v>0</v>
      </c>
    </row>
    <row r="218" spans="29:32" x14ac:dyDescent="0.2">
      <c r="AC218" s="3"/>
      <c r="AD218" s="4">
        <f t="shared" si="34"/>
        <v>38505</v>
      </c>
      <c r="AE218" t="str">
        <f t="shared" si="35"/>
        <v>tad</v>
      </c>
      <c r="AF218">
        <f t="shared" si="33"/>
        <v>0</v>
      </c>
    </row>
    <row r="219" spans="29:32" x14ac:dyDescent="0.2">
      <c r="AC219" s="3"/>
      <c r="AD219" s="4">
        <f t="shared" si="34"/>
        <v>38506</v>
      </c>
      <c r="AE219" t="str">
        <f t="shared" si="35"/>
        <v>tad</v>
      </c>
      <c r="AF219">
        <f t="shared" si="33"/>
        <v>0</v>
      </c>
    </row>
    <row r="220" spans="29:32" x14ac:dyDescent="0.2">
      <c r="AC220" s="3"/>
      <c r="AD220" s="4">
        <f t="shared" si="34"/>
        <v>38507</v>
      </c>
      <c r="AE220" t="str">
        <f t="shared" si="35"/>
        <v>tad</v>
      </c>
      <c r="AF220">
        <f t="shared" si="33"/>
        <v>0</v>
      </c>
    </row>
    <row r="221" spans="29:32" x14ac:dyDescent="0.2">
      <c r="AC221" s="3"/>
      <c r="AD221" s="4">
        <f t="shared" si="34"/>
        <v>38508</v>
      </c>
      <c r="AE221" t="str">
        <f t="shared" si="35"/>
        <v>tad</v>
      </c>
      <c r="AF221">
        <f t="shared" si="33"/>
        <v>0</v>
      </c>
    </row>
    <row r="222" spans="29:32" x14ac:dyDescent="0.2">
      <c r="AC222" s="3"/>
      <c r="AD222" s="4">
        <f t="shared" si="34"/>
        <v>38509</v>
      </c>
      <c r="AE222" t="str">
        <f t="shared" si="35"/>
        <v>tad</v>
      </c>
      <c r="AF222">
        <f t="shared" si="33"/>
        <v>0</v>
      </c>
    </row>
    <row r="223" spans="29:32" x14ac:dyDescent="0.2">
      <c r="AC223" s="3"/>
      <c r="AD223" s="4">
        <f t="shared" si="34"/>
        <v>38510</v>
      </c>
      <c r="AE223" t="str">
        <f t="shared" si="35"/>
        <v>tad</v>
      </c>
      <c r="AF223">
        <f t="shared" si="33"/>
        <v>0</v>
      </c>
    </row>
    <row r="224" spans="29:32" x14ac:dyDescent="0.2">
      <c r="AC224" s="3"/>
      <c r="AD224" s="4">
        <f t="shared" si="34"/>
        <v>38511</v>
      </c>
      <c r="AE224" t="str">
        <f t="shared" si="35"/>
        <v>tad</v>
      </c>
      <c r="AF224">
        <f t="shared" si="33"/>
        <v>0</v>
      </c>
    </row>
    <row r="225" spans="29:32" x14ac:dyDescent="0.2">
      <c r="AC225" s="3"/>
      <c r="AD225" s="4">
        <f t="shared" si="34"/>
        <v>38512</v>
      </c>
      <c r="AE225" t="str">
        <f t="shared" si="35"/>
        <v>tad</v>
      </c>
      <c r="AF225">
        <f t="shared" si="33"/>
        <v>0</v>
      </c>
    </row>
    <row r="226" spans="29:32" x14ac:dyDescent="0.2">
      <c r="AC226" s="3"/>
      <c r="AD226" s="4">
        <f t="shared" si="34"/>
        <v>38513</v>
      </c>
      <c r="AE226" t="str">
        <f t="shared" si="35"/>
        <v>tad</v>
      </c>
      <c r="AF226">
        <f t="shared" si="33"/>
        <v>0</v>
      </c>
    </row>
    <row r="227" spans="29:32" x14ac:dyDescent="0.2">
      <c r="AC227" s="3"/>
      <c r="AD227" s="4">
        <f t="shared" si="34"/>
        <v>38514</v>
      </c>
      <c r="AE227" t="str">
        <f t="shared" si="35"/>
        <v>tad</v>
      </c>
      <c r="AF227">
        <f t="shared" si="33"/>
        <v>0</v>
      </c>
    </row>
    <row r="228" spans="29:32" x14ac:dyDescent="0.2">
      <c r="AC228" s="3"/>
      <c r="AD228" s="4">
        <f t="shared" si="34"/>
        <v>38515</v>
      </c>
      <c r="AE228" t="str">
        <f t="shared" si="35"/>
        <v>tad</v>
      </c>
      <c r="AF228">
        <f t="shared" si="33"/>
        <v>0</v>
      </c>
    </row>
    <row r="229" spans="29:32" x14ac:dyDescent="0.2">
      <c r="AC229" s="3"/>
      <c r="AD229" s="4">
        <f t="shared" si="34"/>
        <v>38516</v>
      </c>
      <c r="AE229" t="str">
        <f t="shared" si="35"/>
        <v>tad</v>
      </c>
      <c r="AF229">
        <f t="shared" si="33"/>
        <v>0</v>
      </c>
    </row>
    <row r="230" spans="29:32" x14ac:dyDescent="0.2">
      <c r="AC230" s="3"/>
      <c r="AD230" s="4">
        <f t="shared" si="34"/>
        <v>38517</v>
      </c>
      <c r="AE230" t="str">
        <f t="shared" si="35"/>
        <v>tad</v>
      </c>
      <c r="AF230">
        <f t="shared" si="33"/>
        <v>0</v>
      </c>
    </row>
    <row r="231" spans="29:32" x14ac:dyDescent="0.2">
      <c r="AC231" s="3"/>
      <c r="AD231" s="4">
        <f t="shared" si="34"/>
        <v>38518</v>
      </c>
      <c r="AE231" t="str">
        <f t="shared" si="35"/>
        <v>tad</v>
      </c>
      <c r="AF231">
        <f t="shared" si="33"/>
        <v>0</v>
      </c>
    </row>
    <row r="232" spans="29:32" x14ac:dyDescent="0.2">
      <c r="AC232" s="3"/>
      <c r="AD232" s="4">
        <f t="shared" si="34"/>
        <v>38519</v>
      </c>
      <c r="AE232" t="str">
        <f t="shared" si="35"/>
        <v>tad</v>
      </c>
      <c r="AF232">
        <f t="shared" si="33"/>
        <v>0</v>
      </c>
    </row>
    <row r="233" spans="29:32" x14ac:dyDescent="0.2">
      <c r="AC233" s="3"/>
      <c r="AD233" s="4">
        <f t="shared" si="34"/>
        <v>38520</v>
      </c>
      <c r="AE233" t="str">
        <f t="shared" si="35"/>
        <v>tad</v>
      </c>
      <c r="AF233">
        <f t="shared" si="33"/>
        <v>0</v>
      </c>
    </row>
    <row r="234" spans="29:32" x14ac:dyDescent="0.2">
      <c r="AC234" s="3"/>
      <c r="AD234" s="4">
        <f t="shared" si="34"/>
        <v>38521</v>
      </c>
      <c r="AE234" t="str">
        <f t="shared" si="35"/>
        <v>tad</v>
      </c>
      <c r="AF234">
        <f t="shared" si="33"/>
        <v>0</v>
      </c>
    </row>
    <row r="235" spans="29:32" x14ac:dyDescent="0.2">
      <c r="AC235" s="3"/>
      <c r="AD235" s="4">
        <f t="shared" si="34"/>
        <v>38522</v>
      </c>
      <c r="AE235" t="str">
        <f t="shared" si="35"/>
        <v>tad</v>
      </c>
      <c r="AF235">
        <f t="shared" si="33"/>
        <v>0</v>
      </c>
    </row>
    <row r="236" spans="29:32" x14ac:dyDescent="0.2">
      <c r="AC236" s="3"/>
      <c r="AD236" s="4">
        <f t="shared" si="34"/>
        <v>38523</v>
      </c>
      <c r="AE236" t="str">
        <f t="shared" si="35"/>
        <v>tad</v>
      </c>
      <c r="AF236">
        <f t="shared" si="33"/>
        <v>0</v>
      </c>
    </row>
    <row r="237" spans="29:32" x14ac:dyDescent="0.2">
      <c r="AC237" s="3"/>
      <c r="AD237" s="4">
        <f t="shared" si="34"/>
        <v>38524</v>
      </c>
      <c r="AE237" t="str">
        <f t="shared" si="35"/>
        <v>tad</v>
      </c>
      <c r="AF237">
        <f t="shared" si="33"/>
        <v>0</v>
      </c>
    </row>
    <row r="238" spans="29:32" x14ac:dyDescent="0.2">
      <c r="AC238" s="3"/>
      <c r="AD238" s="4">
        <f t="shared" si="34"/>
        <v>38525</v>
      </c>
      <c r="AE238" t="str">
        <f t="shared" si="35"/>
        <v>tad</v>
      </c>
      <c r="AF238">
        <f t="shared" si="33"/>
        <v>0</v>
      </c>
    </row>
    <row r="239" spans="29:32" x14ac:dyDescent="0.2">
      <c r="AC239" s="3"/>
      <c r="AD239" s="4">
        <f t="shared" si="34"/>
        <v>38526</v>
      </c>
      <c r="AE239" t="str">
        <f t="shared" si="35"/>
        <v>tad</v>
      </c>
      <c r="AF239">
        <f t="shared" si="33"/>
        <v>0</v>
      </c>
    </row>
    <row r="240" spans="29:32" x14ac:dyDescent="0.2">
      <c r="AC240" s="3"/>
      <c r="AD240" s="4">
        <f t="shared" si="34"/>
        <v>38527</v>
      </c>
      <c r="AE240" t="str">
        <f t="shared" si="35"/>
        <v>tad</v>
      </c>
      <c r="AF240">
        <f t="shared" si="33"/>
        <v>0</v>
      </c>
    </row>
    <row r="241" spans="29:32" x14ac:dyDescent="0.2">
      <c r="AC241" s="3"/>
      <c r="AD241" s="4">
        <f t="shared" si="34"/>
        <v>38528</v>
      </c>
      <c r="AE241" t="str">
        <f t="shared" si="35"/>
        <v>tad</v>
      </c>
      <c r="AF241">
        <f t="shared" si="33"/>
        <v>0</v>
      </c>
    </row>
    <row r="242" spans="29:32" x14ac:dyDescent="0.2">
      <c r="AC242" s="3"/>
      <c r="AD242" s="4">
        <f t="shared" si="34"/>
        <v>38529</v>
      </c>
      <c r="AE242" t="str">
        <f t="shared" si="35"/>
        <v>tad</v>
      </c>
      <c r="AF242">
        <f t="shared" si="33"/>
        <v>0</v>
      </c>
    </row>
    <row r="243" spans="29:32" x14ac:dyDescent="0.2">
      <c r="AC243" s="3"/>
      <c r="AD243" s="4">
        <f t="shared" si="34"/>
        <v>38530</v>
      </c>
      <c r="AE243" t="str">
        <f t="shared" si="35"/>
        <v>tad</v>
      </c>
      <c r="AF243">
        <f t="shared" si="33"/>
        <v>0</v>
      </c>
    </row>
    <row r="244" spans="29:32" x14ac:dyDescent="0.2">
      <c r="AC244" s="3"/>
      <c r="AD244" s="4">
        <f t="shared" si="34"/>
        <v>38531</v>
      </c>
      <c r="AE244" t="str">
        <f t="shared" si="35"/>
        <v>tad</v>
      </c>
      <c r="AF244">
        <f t="shared" si="33"/>
        <v>0</v>
      </c>
    </row>
    <row r="245" spans="29:32" x14ac:dyDescent="0.2">
      <c r="AC245" s="3"/>
      <c r="AD245" s="4">
        <f t="shared" si="34"/>
        <v>38532</v>
      </c>
      <c r="AE245" t="str">
        <f t="shared" si="35"/>
        <v>tad</v>
      </c>
      <c r="AF245">
        <f t="shared" si="33"/>
        <v>0</v>
      </c>
    </row>
    <row r="246" spans="29:32" x14ac:dyDescent="0.2">
      <c r="AC246" s="3"/>
      <c r="AD246" s="4">
        <f t="shared" si="34"/>
        <v>38533</v>
      </c>
      <c r="AE246" t="str">
        <f t="shared" si="35"/>
        <v>tad</v>
      </c>
      <c r="AF246">
        <f t="shared" si="33"/>
        <v>0</v>
      </c>
    </row>
    <row r="247" spans="29:32" x14ac:dyDescent="0.2">
      <c r="AC247" s="3"/>
      <c r="AD247" s="4">
        <f t="shared" si="34"/>
        <v>38534</v>
      </c>
      <c r="AE247" t="str">
        <f t="shared" ref="AE247:AE277" si="36">IF(V17="tad","tad",V17)</f>
        <v>tad</v>
      </c>
      <c r="AF247">
        <f t="shared" si="33"/>
        <v>0</v>
      </c>
    </row>
    <row r="248" spans="29:32" x14ac:dyDescent="0.2">
      <c r="AC248" s="3"/>
      <c r="AD248" s="4">
        <f t="shared" si="34"/>
        <v>38535</v>
      </c>
      <c r="AE248" t="str">
        <f t="shared" si="36"/>
        <v>tad</v>
      </c>
      <c r="AF248">
        <f t="shared" si="33"/>
        <v>0</v>
      </c>
    </row>
    <row r="249" spans="29:32" x14ac:dyDescent="0.2">
      <c r="AC249" s="3"/>
      <c r="AD249" s="4">
        <f t="shared" si="34"/>
        <v>38536</v>
      </c>
      <c r="AE249" t="str">
        <f t="shared" si="36"/>
        <v>tad</v>
      </c>
      <c r="AF249">
        <f t="shared" si="33"/>
        <v>0</v>
      </c>
    </row>
    <row r="250" spans="29:32" x14ac:dyDescent="0.2">
      <c r="AC250" s="3"/>
      <c r="AD250" s="4">
        <f t="shared" si="34"/>
        <v>38537</v>
      </c>
      <c r="AE250" t="str">
        <f t="shared" si="36"/>
        <v>tad</v>
      </c>
      <c r="AF250">
        <f t="shared" si="33"/>
        <v>0</v>
      </c>
    </row>
    <row r="251" spans="29:32" x14ac:dyDescent="0.2">
      <c r="AC251" s="3"/>
      <c r="AD251" s="4">
        <f t="shared" si="34"/>
        <v>38538</v>
      </c>
      <c r="AE251" t="str">
        <f t="shared" si="36"/>
        <v>tad</v>
      </c>
      <c r="AF251">
        <f t="shared" si="33"/>
        <v>0</v>
      </c>
    </row>
    <row r="252" spans="29:32" x14ac:dyDescent="0.2">
      <c r="AC252" s="3"/>
      <c r="AD252" s="4">
        <f t="shared" si="34"/>
        <v>38539</v>
      </c>
      <c r="AE252" t="str">
        <f t="shared" si="36"/>
        <v>tad</v>
      </c>
      <c r="AF252">
        <f t="shared" si="33"/>
        <v>0</v>
      </c>
    </row>
    <row r="253" spans="29:32" x14ac:dyDescent="0.2">
      <c r="AC253" s="3"/>
      <c r="AD253" s="4">
        <f t="shared" si="34"/>
        <v>38540</v>
      </c>
      <c r="AE253" t="str">
        <f t="shared" si="36"/>
        <v>tad</v>
      </c>
      <c r="AF253">
        <f t="shared" si="33"/>
        <v>0</v>
      </c>
    </row>
    <row r="254" spans="29:32" x14ac:dyDescent="0.2">
      <c r="AC254" s="3"/>
      <c r="AD254" s="4">
        <f t="shared" si="34"/>
        <v>38541</v>
      </c>
      <c r="AE254" t="str">
        <f t="shared" si="36"/>
        <v>tad</v>
      </c>
      <c r="AF254">
        <f t="shared" si="33"/>
        <v>0</v>
      </c>
    </row>
    <row r="255" spans="29:32" x14ac:dyDescent="0.2">
      <c r="AC255" s="3"/>
      <c r="AD255" s="4">
        <f t="shared" si="34"/>
        <v>38542</v>
      </c>
      <c r="AE255" t="str">
        <f t="shared" si="36"/>
        <v>tad</v>
      </c>
      <c r="AF255">
        <f t="shared" si="33"/>
        <v>0</v>
      </c>
    </row>
    <row r="256" spans="29:32" x14ac:dyDescent="0.2">
      <c r="AC256" s="3"/>
      <c r="AD256" s="4">
        <f t="shared" si="34"/>
        <v>38543</v>
      </c>
      <c r="AE256" t="str">
        <f t="shared" si="36"/>
        <v>tad</v>
      </c>
      <c r="AF256">
        <f t="shared" si="33"/>
        <v>0</v>
      </c>
    </row>
    <row r="257" spans="29:32" x14ac:dyDescent="0.2">
      <c r="AC257" s="3"/>
      <c r="AD257" s="4">
        <f t="shared" si="34"/>
        <v>38544</v>
      </c>
      <c r="AE257" t="str">
        <f t="shared" si="36"/>
        <v>tad</v>
      </c>
      <c r="AF257">
        <f t="shared" si="33"/>
        <v>0</v>
      </c>
    </row>
    <row r="258" spans="29:32" x14ac:dyDescent="0.2">
      <c r="AC258" s="3"/>
      <c r="AD258" s="4">
        <f t="shared" si="34"/>
        <v>38545</v>
      </c>
      <c r="AE258" t="str">
        <f t="shared" si="36"/>
        <v>tad</v>
      </c>
      <c r="AF258">
        <f t="shared" ref="AF258:AF321" si="37">IF(COUNT(AD258:AE258)=2,0,-AC$49/500)</f>
        <v>0</v>
      </c>
    </row>
    <row r="259" spans="29:32" x14ac:dyDescent="0.2">
      <c r="AC259" s="3"/>
      <c r="AD259" s="4">
        <f t="shared" ref="AD259:AD322" si="38">AD258+1</f>
        <v>38546</v>
      </c>
      <c r="AE259" t="str">
        <f t="shared" si="36"/>
        <v>tad</v>
      </c>
      <c r="AF259">
        <f t="shared" si="37"/>
        <v>0</v>
      </c>
    </row>
    <row r="260" spans="29:32" x14ac:dyDescent="0.2">
      <c r="AC260" s="3"/>
      <c r="AD260" s="4">
        <f t="shared" si="38"/>
        <v>38547</v>
      </c>
      <c r="AE260" t="str">
        <f t="shared" si="36"/>
        <v>tad</v>
      </c>
      <c r="AF260">
        <f t="shared" si="37"/>
        <v>0</v>
      </c>
    </row>
    <row r="261" spans="29:32" x14ac:dyDescent="0.2">
      <c r="AC261" s="3"/>
      <c r="AD261" s="4">
        <f t="shared" si="38"/>
        <v>38548</v>
      </c>
      <c r="AE261" t="str">
        <f t="shared" si="36"/>
        <v>tad</v>
      </c>
      <c r="AF261">
        <f t="shared" si="37"/>
        <v>0</v>
      </c>
    </row>
    <row r="262" spans="29:32" x14ac:dyDescent="0.2">
      <c r="AC262" s="3"/>
      <c r="AD262" s="4">
        <f t="shared" si="38"/>
        <v>38549</v>
      </c>
      <c r="AE262" t="str">
        <f t="shared" si="36"/>
        <v>tad</v>
      </c>
      <c r="AF262">
        <f t="shared" si="37"/>
        <v>0</v>
      </c>
    </row>
    <row r="263" spans="29:32" x14ac:dyDescent="0.2">
      <c r="AC263" s="3"/>
      <c r="AD263" s="4">
        <f t="shared" si="38"/>
        <v>38550</v>
      </c>
      <c r="AE263" t="str">
        <f t="shared" si="36"/>
        <v>tad</v>
      </c>
      <c r="AF263">
        <f t="shared" si="37"/>
        <v>0</v>
      </c>
    </row>
    <row r="264" spans="29:32" x14ac:dyDescent="0.2">
      <c r="AC264" s="3"/>
      <c r="AD264" s="4">
        <f t="shared" si="38"/>
        <v>38551</v>
      </c>
      <c r="AE264" t="str">
        <f t="shared" si="36"/>
        <v>tad</v>
      </c>
      <c r="AF264">
        <f t="shared" si="37"/>
        <v>0</v>
      </c>
    </row>
    <row r="265" spans="29:32" x14ac:dyDescent="0.2">
      <c r="AC265" s="3"/>
      <c r="AD265" s="4">
        <f t="shared" si="38"/>
        <v>38552</v>
      </c>
      <c r="AE265" t="str">
        <f t="shared" si="36"/>
        <v>tad</v>
      </c>
      <c r="AF265">
        <f t="shared" si="37"/>
        <v>0</v>
      </c>
    </row>
    <row r="266" spans="29:32" x14ac:dyDescent="0.2">
      <c r="AC266" s="3"/>
      <c r="AD266" s="4">
        <f t="shared" si="38"/>
        <v>38553</v>
      </c>
      <c r="AE266" t="str">
        <f t="shared" si="36"/>
        <v>tad</v>
      </c>
      <c r="AF266">
        <f t="shared" si="37"/>
        <v>0</v>
      </c>
    </row>
    <row r="267" spans="29:32" x14ac:dyDescent="0.2">
      <c r="AC267" s="3"/>
      <c r="AD267" s="4">
        <f t="shared" si="38"/>
        <v>38554</v>
      </c>
      <c r="AE267" t="str">
        <f t="shared" si="36"/>
        <v>tad</v>
      </c>
      <c r="AF267">
        <f t="shared" si="37"/>
        <v>0</v>
      </c>
    </row>
    <row r="268" spans="29:32" x14ac:dyDescent="0.2">
      <c r="AC268" s="3"/>
      <c r="AD268" s="4">
        <f t="shared" si="38"/>
        <v>38555</v>
      </c>
      <c r="AE268" t="str">
        <f t="shared" si="36"/>
        <v>tad</v>
      </c>
      <c r="AF268">
        <f t="shared" si="37"/>
        <v>0</v>
      </c>
    </row>
    <row r="269" spans="29:32" x14ac:dyDescent="0.2">
      <c r="AC269" s="3"/>
      <c r="AD269" s="4">
        <f t="shared" si="38"/>
        <v>38556</v>
      </c>
      <c r="AE269" t="str">
        <f t="shared" si="36"/>
        <v>tad</v>
      </c>
      <c r="AF269">
        <f t="shared" si="37"/>
        <v>0</v>
      </c>
    </row>
    <row r="270" spans="29:32" x14ac:dyDescent="0.2">
      <c r="AC270" s="3"/>
      <c r="AD270" s="4">
        <f t="shared" si="38"/>
        <v>38557</v>
      </c>
      <c r="AE270" t="str">
        <f t="shared" si="36"/>
        <v>tad</v>
      </c>
      <c r="AF270">
        <f t="shared" si="37"/>
        <v>0</v>
      </c>
    </row>
    <row r="271" spans="29:32" x14ac:dyDescent="0.2">
      <c r="AC271" s="3"/>
      <c r="AD271" s="4">
        <f t="shared" si="38"/>
        <v>38558</v>
      </c>
      <c r="AE271" t="str">
        <f t="shared" si="36"/>
        <v>tad</v>
      </c>
      <c r="AF271">
        <f t="shared" si="37"/>
        <v>0</v>
      </c>
    </row>
    <row r="272" spans="29:32" x14ac:dyDescent="0.2">
      <c r="AC272" s="3"/>
      <c r="AD272" s="4">
        <f t="shared" si="38"/>
        <v>38559</v>
      </c>
      <c r="AE272" t="str">
        <f t="shared" si="36"/>
        <v>tad</v>
      </c>
      <c r="AF272">
        <f t="shared" si="37"/>
        <v>0</v>
      </c>
    </row>
    <row r="273" spans="29:32" x14ac:dyDescent="0.2">
      <c r="AC273" s="3"/>
      <c r="AD273" s="4">
        <f t="shared" si="38"/>
        <v>38560</v>
      </c>
      <c r="AE273" t="str">
        <f t="shared" si="36"/>
        <v>tad</v>
      </c>
      <c r="AF273">
        <f t="shared" si="37"/>
        <v>0</v>
      </c>
    </row>
    <row r="274" spans="29:32" x14ac:dyDescent="0.2">
      <c r="AC274" s="3"/>
      <c r="AD274" s="4">
        <f t="shared" si="38"/>
        <v>38561</v>
      </c>
      <c r="AE274" t="str">
        <f t="shared" si="36"/>
        <v>tad</v>
      </c>
      <c r="AF274">
        <f t="shared" si="37"/>
        <v>0</v>
      </c>
    </row>
    <row r="275" spans="29:32" x14ac:dyDescent="0.2">
      <c r="AC275" s="3"/>
      <c r="AD275" s="4">
        <f t="shared" si="38"/>
        <v>38562</v>
      </c>
      <c r="AE275" t="str">
        <f t="shared" si="36"/>
        <v>tad</v>
      </c>
      <c r="AF275">
        <f t="shared" si="37"/>
        <v>0</v>
      </c>
    </row>
    <row r="276" spans="29:32" x14ac:dyDescent="0.2">
      <c r="AC276" s="3"/>
      <c r="AD276" s="4">
        <f t="shared" si="38"/>
        <v>38563</v>
      </c>
      <c r="AE276" t="str">
        <f t="shared" si="36"/>
        <v>tad</v>
      </c>
      <c r="AF276">
        <f t="shared" si="37"/>
        <v>0</v>
      </c>
    </row>
    <row r="277" spans="29:32" x14ac:dyDescent="0.2">
      <c r="AC277" s="3"/>
      <c r="AD277" s="4">
        <f t="shared" si="38"/>
        <v>38564</v>
      </c>
      <c r="AE277" t="str">
        <f t="shared" si="36"/>
        <v>tad</v>
      </c>
      <c r="AF277">
        <f t="shared" si="37"/>
        <v>0</v>
      </c>
    </row>
    <row r="278" spans="29:32" x14ac:dyDescent="0.2">
      <c r="AC278" s="3"/>
      <c r="AD278" s="4">
        <f t="shared" si="38"/>
        <v>38565</v>
      </c>
      <c r="AE278" t="str">
        <f t="shared" ref="AE278:AE308" si="39">IF(W17="tad","tad",W17)</f>
        <v>tad</v>
      </c>
      <c r="AF278">
        <f t="shared" si="37"/>
        <v>0</v>
      </c>
    </row>
    <row r="279" spans="29:32" x14ac:dyDescent="0.2">
      <c r="AC279" s="3"/>
      <c r="AD279" s="4">
        <f t="shared" si="38"/>
        <v>38566</v>
      </c>
      <c r="AE279" t="str">
        <f t="shared" si="39"/>
        <v>tad</v>
      </c>
      <c r="AF279">
        <f t="shared" si="37"/>
        <v>0</v>
      </c>
    </row>
    <row r="280" spans="29:32" x14ac:dyDescent="0.2">
      <c r="AC280" s="3"/>
      <c r="AD280" s="4">
        <f t="shared" si="38"/>
        <v>38567</v>
      </c>
      <c r="AE280" t="str">
        <f t="shared" si="39"/>
        <v>tad</v>
      </c>
      <c r="AF280">
        <f t="shared" si="37"/>
        <v>0</v>
      </c>
    </row>
    <row r="281" spans="29:32" x14ac:dyDescent="0.2">
      <c r="AC281" s="3"/>
      <c r="AD281" s="4">
        <f t="shared" si="38"/>
        <v>38568</v>
      </c>
      <c r="AE281" t="str">
        <f t="shared" si="39"/>
        <v>tad</v>
      </c>
      <c r="AF281">
        <f t="shared" si="37"/>
        <v>0</v>
      </c>
    </row>
    <row r="282" spans="29:32" x14ac:dyDescent="0.2">
      <c r="AC282" s="3"/>
      <c r="AD282" s="4">
        <f t="shared" si="38"/>
        <v>38569</v>
      </c>
      <c r="AE282" t="str">
        <f t="shared" si="39"/>
        <v>tad</v>
      </c>
      <c r="AF282">
        <f t="shared" si="37"/>
        <v>0</v>
      </c>
    </row>
    <row r="283" spans="29:32" x14ac:dyDescent="0.2">
      <c r="AC283" s="3"/>
      <c r="AD283" s="4">
        <f t="shared" si="38"/>
        <v>38570</v>
      </c>
      <c r="AE283" t="str">
        <f t="shared" si="39"/>
        <v>tad</v>
      </c>
      <c r="AF283">
        <f t="shared" si="37"/>
        <v>0</v>
      </c>
    </row>
    <row r="284" spans="29:32" x14ac:dyDescent="0.2">
      <c r="AC284" s="3"/>
      <c r="AD284" s="4">
        <f t="shared" si="38"/>
        <v>38571</v>
      </c>
      <c r="AE284" t="str">
        <f t="shared" si="39"/>
        <v>tad</v>
      </c>
      <c r="AF284">
        <f t="shared" si="37"/>
        <v>0</v>
      </c>
    </row>
    <row r="285" spans="29:32" x14ac:dyDescent="0.2">
      <c r="AC285" s="3"/>
      <c r="AD285" s="4">
        <f t="shared" si="38"/>
        <v>38572</v>
      </c>
      <c r="AE285" t="str">
        <f t="shared" si="39"/>
        <v>tad</v>
      </c>
      <c r="AF285">
        <f t="shared" si="37"/>
        <v>0</v>
      </c>
    </row>
    <row r="286" spans="29:32" x14ac:dyDescent="0.2">
      <c r="AC286" s="3"/>
      <c r="AD286" s="4">
        <f t="shared" si="38"/>
        <v>38573</v>
      </c>
      <c r="AE286" t="str">
        <f t="shared" si="39"/>
        <v>tad</v>
      </c>
      <c r="AF286">
        <f t="shared" si="37"/>
        <v>0</v>
      </c>
    </row>
    <row r="287" spans="29:32" x14ac:dyDescent="0.2">
      <c r="AC287" s="3"/>
      <c r="AD287" s="4">
        <f t="shared" si="38"/>
        <v>38574</v>
      </c>
      <c r="AE287" t="str">
        <f t="shared" si="39"/>
        <v>tad</v>
      </c>
      <c r="AF287">
        <f t="shared" si="37"/>
        <v>0</v>
      </c>
    </row>
    <row r="288" spans="29:32" x14ac:dyDescent="0.2">
      <c r="AC288" s="3"/>
      <c r="AD288" s="4">
        <f t="shared" si="38"/>
        <v>38575</v>
      </c>
      <c r="AE288" t="str">
        <f t="shared" si="39"/>
        <v>tad</v>
      </c>
      <c r="AF288">
        <f t="shared" si="37"/>
        <v>0</v>
      </c>
    </row>
    <row r="289" spans="29:32" x14ac:dyDescent="0.2">
      <c r="AC289" s="3"/>
      <c r="AD289" s="4">
        <f t="shared" si="38"/>
        <v>38576</v>
      </c>
      <c r="AE289" t="str">
        <f t="shared" si="39"/>
        <v>tad</v>
      </c>
      <c r="AF289">
        <f t="shared" si="37"/>
        <v>0</v>
      </c>
    </row>
    <row r="290" spans="29:32" x14ac:dyDescent="0.2">
      <c r="AC290" s="3"/>
      <c r="AD290" s="4">
        <f t="shared" si="38"/>
        <v>38577</v>
      </c>
      <c r="AE290" t="str">
        <f t="shared" si="39"/>
        <v>tad</v>
      </c>
      <c r="AF290">
        <f t="shared" si="37"/>
        <v>0</v>
      </c>
    </row>
    <row r="291" spans="29:32" x14ac:dyDescent="0.2">
      <c r="AC291" s="3"/>
      <c r="AD291" s="4">
        <f t="shared" si="38"/>
        <v>38578</v>
      </c>
      <c r="AE291" t="str">
        <f t="shared" si="39"/>
        <v>tad</v>
      </c>
      <c r="AF291">
        <f t="shared" si="37"/>
        <v>0</v>
      </c>
    </row>
    <row r="292" spans="29:32" x14ac:dyDescent="0.2">
      <c r="AC292" s="3"/>
      <c r="AD292" s="4">
        <f t="shared" si="38"/>
        <v>38579</v>
      </c>
      <c r="AE292" t="str">
        <f t="shared" si="39"/>
        <v>tad</v>
      </c>
      <c r="AF292">
        <f t="shared" si="37"/>
        <v>0</v>
      </c>
    </row>
    <row r="293" spans="29:32" x14ac:dyDescent="0.2">
      <c r="AC293" s="3"/>
      <c r="AD293" s="4">
        <f t="shared" si="38"/>
        <v>38580</v>
      </c>
      <c r="AE293" t="str">
        <f t="shared" si="39"/>
        <v>tad</v>
      </c>
      <c r="AF293">
        <f t="shared" si="37"/>
        <v>0</v>
      </c>
    </row>
    <row r="294" spans="29:32" x14ac:dyDescent="0.2">
      <c r="AC294" s="3"/>
      <c r="AD294" s="4">
        <f t="shared" si="38"/>
        <v>38581</v>
      </c>
      <c r="AE294" t="str">
        <f t="shared" si="39"/>
        <v>tad</v>
      </c>
      <c r="AF294">
        <f t="shared" si="37"/>
        <v>0</v>
      </c>
    </row>
    <row r="295" spans="29:32" x14ac:dyDescent="0.2">
      <c r="AC295" s="3"/>
      <c r="AD295" s="4">
        <f t="shared" si="38"/>
        <v>38582</v>
      </c>
      <c r="AE295" t="str">
        <f t="shared" si="39"/>
        <v>tad</v>
      </c>
      <c r="AF295">
        <f t="shared" si="37"/>
        <v>0</v>
      </c>
    </row>
    <row r="296" spans="29:32" x14ac:dyDescent="0.2">
      <c r="AC296" s="3"/>
      <c r="AD296" s="4">
        <f t="shared" si="38"/>
        <v>38583</v>
      </c>
      <c r="AE296" t="str">
        <f t="shared" si="39"/>
        <v>tad</v>
      </c>
      <c r="AF296">
        <f t="shared" si="37"/>
        <v>0</v>
      </c>
    </row>
    <row r="297" spans="29:32" x14ac:dyDescent="0.2">
      <c r="AC297" s="3"/>
      <c r="AD297" s="4">
        <f t="shared" si="38"/>
        <v>38584</v>
      </c>
      <c r="AE297" t="str">
        <f t="shared" si="39"/>
        <v>tad</v>
      </c>
      <c r="AF297">
        <f t="shared" si="37"/>
        <v>0</v>
      </c>
    </row>
    <row r="298" spans="29:32" x14ac:dyDescent="0.2">
      <c r="AC298" s="3"/>
      <c r="AD298" s="4">
        <f t="shared" si="38"/>
        <v>38585</v>
      </c>
      <c r="AE298" t="str">
        <f t="shared" si="39"/>
        <v>tad</v>
      </c>
      <c r="AF298">
        <f t="shared" si="37"/>
        <v>0</v>
      </c>
    </row>
    <row r="299" spans="29:32" x14ac:dyDescent="0.2">
      <c r="AC299" s="3"/>
      <c r="AD299" s="4">
        <f t="shared" si="38"/>
        <v>38586</v>
      </c>
      <c r="AE299" t="str">
        <f t="shared" si="39"/>
        <v>tad</v>
      </c>
      <c r="AF299">
        <f t="shared" si="37"/>
        <v>0</v>
      </c>
    </row>
    <row r="300" spans="29:32" x14ac:dyDescent="0.2">
      <c r="AC300" s="3"/>
      <c r="AD300" s="4">
        <f t="shared" si="38"/>
        <v>38587</v>
      </c>
      <c r="AE300" t="str">
        <f t="shared" si="39"/>
        <v>tad</v>
      </c>
      <c r="AF300">
        <f t="shared" si="37"/>
        <v>0</v>
      </c>
    </row>
    <row r="301" spans="29:32" x14ac:dyDescent="0.2">
      <c r="AC301" s="3"/>
      <c r="AD301" s="4">
        <f t="shared" si="38"/>
        <v>38588</v>
      </c>
      <c r="AE301" t="str">
        <f t="shared" si="39"/>
        <v>tad</v>
      </c>
      <c r="AF301">
        <f t="shared" si="37"/>
        <v>0</v>
      </c>
    </row>
    <row r="302" spans="29:32" x14ac:dyDescent="0.2">
      <c r="AC302" s="3"/>
      <c r="AD302" s="4">
        <f t="shared" si="38"/>
        <v>38589</v>
      </c>
      <c r="AE302" t="str">
        <f t="shared" si="39"/>
        <v>tad</v>
      </c>
      <c r="AF302">
        <f t="shared" si="37"/>
        <v>0</v>
      </c>
    </row>
    <row r="303" spans="29:32" x14ac:dyDescent="0.2">
      <c r="AC303" s="3"/>
      <c r="AD303" s="4">
        <f t="shared" si="38"/>
        <v>38590</v>
      </c>
      <c r="AE303" t="str">
        <f t="shared" si="39"/>
        <v>tad</v>
      </c>
      <c r="AF303">
        <f t="shared" si="37"/>
        <v>0</v>
      </c>
    </row>
    <row r="304" spans="29:32" x14ac:dyDescent="0.2">
      <c r="AC304" s="3"/>
      <c r="AD304" s="4">
        <f t="shared" si="38"/>
        <v>38591</v>
      </c>
      <c r="AE304" t="str">
        <f t="shared" si="39"/>
        <v>tad</v>
      </c>
      <c r="AF304">
        <f t="shared" si="37"/>
        <v>0</v>
      </c>
    </row>
    <row r="305" spans="29:32" x14ac:dyDescent="0.2">
      <c r="AC305" s="3"/>
      <c r="AD305" s="4">
        <f t="shared" si="38"/>
        <v>38592</v>
      </c>
      <c r="AE305" t="str">
        <f t="shared" si="39"/>
        <v>tad</v>
      </c>
      <c r="AF305">
        <f t="shared" si="37"/>
        <v>0</v>
      </c>
    </row>
    <row r="306" spans="29:32" x14ac:dyDescent="0.2">
      <c r="AC306" s="3"/>
      <c r="AD306" s="4">
        <f t="shared" si="38"/>
        <v>38593</v>
      </c>
      <c r="AE306" t="str">
        <f t="shared" si="39"/>
        <v>tad</v>
      </c>
      <c r="AF306">
        <f t="shared" si="37"/>
        <v>0</v>
      </c>
    </row>
    <row r="307" spans="29:32" x14ac:dyDescent="0.2">
      <c r="AC307" s="3"/>
      <c r="AD307" s="4">
        <f t="shared" si="38"/>
        <v>38594</v>
      </c>
      <c r="AE307" t="str">
        <f t="shared" si="39"/>
        <v>tad</v>
      </c>
      <c r="AF307">
        <f t="shared" si="37"/>
        <v>0</v>
      </c>
    </row>
    <row r="308" spans="29:32" x14ac:dyDescent="0.2">
      <c r="AC308" s="3"/>
      <c r="AD308" s="4">
        <f t="shared" si="38"/>
        <v>38595</v>
      </c>
      <c r="AE308" t="str">
        <f t="shared" si="39"/>
        <v>tad</v>
      </c>
      <c r="AF308">
        <f t="shared" si="37"/>
        <v>0</v>
      </c>
    </row>
    <row r="309" spans="29:32" x14ac:dyDescent="0.2">
      <c r="AC309" s="3"/>
      <c r="AD309" s="4">
        <f t="shared" si="38"/>
        <v>38596</v>
      </c>
      <c r="AE309" t="str">
        <f t="shared" ref="AE309:AE338" si="40">IF(X17="tad","tad",X17)</f>
        <v>tad</v>
      </c>
      <c r="AF309">
        <f t="shared" si="37"/>
        <v>0</v>
      </c>
    </row>
    <row r="310" spans="29:32" x14ac:dyDescent="0.2">
      <c r="AC310" s="3"/>
      <c r="AD310" s="4">
        <f t="shared" si="38"/>
        <v>38597</v>
      </c>
      <c r="AE310" t="str">
        <f t="shared" si="40"/>
        <v>tad</v>
      </c>
      <c r="AF310">
        <f t="shared" si="37"/>
        <v>0</v>
      </c>
    </row>
    <row r="311" spans="29:32" x14ac:dyDescent="0.2">
      <c r="AC311" s="3"/>
      <c r="AD311" s="4">
        <f t="shared" si="38"/>
        <v>38598</v>
      </c>
      <c r="AE311" t="str">
        <f t="shared" si="40"/>
        <v>tad</v>
      </c>
      <c r="AF311">
        <f t="shared" si="37"/>
        <v>0</v>
      </c>
    </row>
    <row r="312" spans="29:32" x14ac:dyDescent="0.2">
      <c r="AC312" s="3"/>
      <c r="AD312" s="4">
        <f t="shared" si="38"/>
        <v>38599</v>
      </c>
      <c r="AE312" t="str">
        <f t="shared" si="40"/>
        <v>tad</v>
      </c>
      <c r="AF312">
        <f t="shared" si="37"/>
        <v>0</v>
      </c>
    </row>
    <row r="313" spans="29:32" x14ac:dyDescent="0.2">
      <c r="AC313" s="3"/>
      <c r="AD313" s="4">
        <f t="shared" si="38"/>
        <v>38600</v>
      </c>
      <c r="AE313" t="str">
        <f t="shared" si="40"/>
        <v>tad</v>
      </c>
      <c r="AF313">
        <f t="shared" si="37"/>
        <v>0</v>
      </c>
    </row>
    <row r="314" spans="29:32" x14ac:dyDescent="0.2">
      <c r="AC314" s="3"/>
      <c r="AD314" s="4">
        <f t="shared" si="38"/>
        <v>38601</v>
      </c>
      <c r="AE314" t="str">
        <f t="shared" si="40"/>
        <v>tad</v>
      </c>
      <c r="AF314">
        <f t="shared" si="37"/>
        <v>0</v>
      </c>
    </row>
    <row r="315" spans="29:32" x14ac:dyDescent="0.2">
      <c r="AC315" s="3"/>
      <c r="AD315" s="4">
        <f t="shared" si="38"/>
        <v>38602</v>
      </c>
      <c r="AE315" t="str">
        <f t="shared" si="40"/>
        <v>tad</v>
      </c>
      <c r="AF315">
        <f t="shared" si="37"/>
        <v>0</v>
      </c>
    </row>
    <row r="316" spans="29:32" x14ac:dyDescent="0.2">
      <c r="AC316" s="3"/>
      <c r="AD316" s="4">
        <f t="shared" si="38"/>
        <v>38603</v>
      </c>
      <c r="AE316" t="str">
        <f t="shared" si="40"/>
        <v>tad</v>
      </c>
      <c r="AF316">
        <f t="shared" si="37"/>
        <v>0</v>
      </c>
    </row>
    <row r="317" spans="29:32" x14ac:dyDescent="0.2">
      <c r="AC317" s="3"/>
      <c r="AD317" s="4">
        <f t="shared" si="38"/>
        <v>38604</v>
      </c>
      <c r="AE317" t="str">
        <f t="shared" si="40"/>
        <v>tad</v>
      </c>
      <c r="AF317">
        <f t="shared" si="37"/>
        <v>0</v>
      </c>
    </row>
    <row r="318" spans="29:32" x14ac:dyDescent="0.2">
      <c r="AC318" s="3"/>
      <c r="AD318" s="4">
        <f t="shared" si="38"/>
        <v>38605</v>
      </c>
      <c r="AE318" t="str">
        <f t="shared" si="40"/>
        <v>tad</v>
      </c>
      <c r="AF318">
        <f t="shared" si="37"/>
        <v>0</v>
      </c>
    </row>
    <row r="319" spans="29:32" x14ac:dyDescent="0.2">
      <c r="AC319" s="3"/>
      <c r="AD319" s="4">
        <f t="shared" si="38"/>
        <v>38606</v>
      </c>
      <c r="AE319" t="str">
        <f t="shared" si="40"/>
        <v>tad</v>
      </c>
      <c r="AF319">
        <f t="shared" si="37"/>
        <v>0</v>
      </c>
    </row>
    <row r="320" spans="29:32" x14ac:dyDescent="0.2">
      <c r="AC320" s="3"/>
      <c r="AD320" s="4">
        <f t="shared" si="38"/>
        <v>38607</v>
      </c>
      <c r="AE320" t="str">
        <f t="shared" si="40"/>
        <v>tad</v>
      </c>
      <c r="AF320">
        <f t="shared" si="37"/>
        <v>0</v>
      </c>
    </row>
    <row r="321" spans="29:32" x14ac:dyDescent="0.2">
      <c r="AC321" s="3"/>
      <c r="AD321" s="4">
        <f t="shared" si="38"/>
        <v>38608</v>
      </c>
      <c r="AE321" t="str">
        <f t="shared" si="40"/>
        <v>tad</v>
      </c>
      <c r="AF321">
        <f t="shared" si="37"/>
        <v>0</v>
      </c>
    </row>
    <row r="322" spans="29:32" x14ac:dyDescent="0.2">
      <c r="AC322" s="3"/>
      <c r="AD322" s="4">
        <f t="shared" si="38"/>
        <v>38609</v>
      </c>
      <c r="AE322" t="str">
        <f t="shared" si="40"/>
        <v>tad</v>
      </c>
      <c r="AF322">
        <f t="shared" ref="AF322:AF385" si="41">IF(COUNT(AD322:AE322)=2,0,-AC$49/500)</f>
        <v>0</v>
      </c>
    </row>
    <row r="323" spans="29:32" x14ac:dyDescent="0.2">
      <c r="AC323" s="3"/>
      <c r="AD323" s="4">
        <f t="shared" ref="AD323:AD386" si="42">AD322+1</f>
        <v>38610</v>
      </c>
      <c r="AE323" t="str">
        <f t="shared" si="40"/>
        <v>tad</v>
      </c>
      <c r="AF323">
        <f t="shared" si="41"/>
        <v>0</v>
      </c>
    </row>
    <row r="324" spans="29:32" x14ac:dyDescent="0.2">
      <c r="AC324" s="3"/>
      <c r="AD324" s="4">
        <f t="shared" si="42"/>
        <v>38611</v>
      </c>
      <c r="AE324" t="str">
        <f t="shared" si="40"/>
        <v>tad</v>
      </c>
      <c r="AF324">
        <f t="shared" si="41"/>
        <v>0</v>
      </c>
    </row>
    <row r="325" spans="29:32" x14ac:dyDescent="0.2">
      <c r="AC325" s="3"/>
      <c r="AD325" s="4">
        <f t="shared" si="42"/>
        <v>38612</v>
      </c>
      <c r="AE325" t="str">
        <f t="shared" si="40"/>
        <v>tad</v>
      </c>
      <c r="AF325">
        <f t="shared" si="41"/>
        <v>0</v>
      </c>
    </row>
    <row r="326" spans="29:32" x14ac:dyDescent="0.2">
      <c r="AC326" s="3"/>
      <c r="AD326" s="4">
        <f t="shared" si="42"/>
        <v>38613</v>
      </c>
      <c r="AE326" t="str">
        <f t="shared" si="40"/>
        <v>tad</v>
      </c>
      <c r="AF326">
        <f t="shared" si="41"/>
        <v>0</v>
      </c>
    </row>
    <row r="327" spans="29:32" x14ac:dyDescent="0.2">
      <c r="AC327" s="3"/>
      <c r="AD327" s="4">
        <f t="shared" si="42"/>
        <v>38614</v>
      </c>
      <c r="AE327" t="str">
        <f t="shared" si="40"/>
        <v>tad</v>
      </c>
      <c r="AF327">
        <f t="shared" si="41"/>
        <v>0</v>
      </c>
    </row>
    <row r="328" spans="29:32" x14ac:dyDescent="0.2">
      <c r="AC328" s="3"/>
      <c r="AD328" s="4">
        <f t="shared" si="42"/>
        <v>38615</v>
      </c>
      <c r="AE328" t="str">
        <f t="shared" si="40"/>
        <v>tad</v>
      </c>
      <c r="AF328">
        <f t="shared" si="41"/>
        <v>0</v>
      </c>
    </row>
    <row r="329" spans="29:32" x14ac:dyDescent="0.2">
      <c r="AC329" s="3"/>
      <c r="AD329" s="4">
        <f t="shared" si="42"/>
        <v>38616</v>
      </c>
      <c r="AE329" t="str">
        <f t="shared" si="40"/>
        <v>tad</v>
      </c>
      <c r="AF329">
        <f t="shared" si="41"/>
        <v>0</v>
      </c>
    </row>
    <row r="330" spans="29:32" x14ac:dyDescent="0.2">
      <c r="AC330" s="3"/>
      <c r="AD330" s="4">
        <f t="shared" si="42"/>
        <v>38617</v>
      </c>
      <c r="AE330" t="str">
        <f t="shared" si="40"/>
        <v>tad</v>
      </c>
      <c r="AF330">
        <f t="shared" si="41"/>
        <v>0</v>
      </c>
    </row>
    <row r="331" spans="29:32" x14ac:dyDescent="0.2">
      <c r="AC331" s="3"/>
      <c r="AD331" s="4">
        <f t="shared" si="42"/>
        <v>38618</v>
      </c>
      <c r="AE331" t="str">
        <f t="shared" si="40"/>
        <v>tad</v>
      </c>
      <c r="AF331">
        <f t="shared" si="41"/>
        <v>0</v>
      </c>
    </row>
    <row r="332" spans="29:32" x14ac:dyDescent="0.2">
      <c r="AC332" s="3"/>
      <c r="AD332" s="4">
        <f t="shared" si="42"/>
        <v>38619</v>
      </c>
      <c r="AE332" t="str">
        <f t="shared" si="40"/>
        <v>tad</v>
      </c>
      <c r="AF332">
        <f t="shared" si="41"/>
        <v>0</v>
      </c>
    </row>
    <row r="333" spans="29:32" x14ac:dyDescent="0.2">
      <c r="AC333" s="3"/>
      <c r="AD333" s="4">
        <f t="shared" si="42"/>
        <v>38620</v>
      </c>
      <c r="AE333" t="str">
        <f t="shared" si="40"/>
        <v>tad</v>
      </c>
      <c r="AF333">
        <f t="shared" si="41"/>
        <v>0</v>
      </c>
    </row>
    <row r="334" spans="29:32" x14ac:dyDescent="0.2">
      <c r="AC334" s="3"/>
      <c r="AD334" s="4">
        <f t="shared" si="42"/>
        <v>38621</v>
      </c>
      <c r="AE334" t="str">
        <f t="shared" si="40"/>
        <v>tad</v>
      </c>
      <c r="AF334">
        <f t="shared" si="41"/>
        <v>0</v>
      </c>
    </row>
    <row r="335" spans="29:32" x14ac:dyDescent="0.2">
      <c r="AC335" s="3"/>
      <c r="AD335" s="4">
        <f t="shared" si="42"/>
        <v>38622</v>
      </c>
      <c r="AE335" t="str">
        <f t="shared" si="40"/>
        <v>tad</v>
      </c>
      <c r="AF335">
        <f t="shared" si="41"/>
        <v>0</v>
      </c>
    </row>
    <row r="336" spans="29:32" x14ac:dyDescent="0.2">
      <c r="AC336" s="3"/>
      <c r="AD336" s="4">
        <f t="shared" si="42"/>
        <v>38623</v>
      </c>
      <c r="AE336" t="str">
        <f t="shared" si="40"/>
        <v>tad</v>
      </c>
      <c r="AF336">
        <f t="shared" si="41"/>
        <v>0</v>
      </c>
    </row>
    <row r="337" spans="29:32" x14ac:dyDescent="0.2">
      <c r="AC337" s="3"/>
      <c r="AD337" s="4">
        <f t="shared" si="42"/>
        <v>38624</v>
      </c>
      <c r="AE337" t="str">
        <f t="shared" si="40"/>
        <v>tad</v>
      </c>
      <c r="AF337">
        <f t="shared" si="41"/>
        <v>0</v>
      </c>
    </row>
    <row r="338" spans="29:32" x14ac:dyDescent="0.2">
      <c r="AC338" s="3"/>
      <c r="AD338" s="4">
        <f t="shared" si="42"/>
        <v>38625</v>
      </c>
      <c r="AE338" t="str">
        <f t="shared" si="40"/>
        <v>tad</v>
      </c>
      <c r="AF338">
        <f t="shared" si="41"/>
        <v>0</v>
      </c>
    </row>
    <row r="339" spans="29:32" x14ac:dyDescent="0.2">
      <c r="AC339" s="3"/>
      <c r="AD339" s="4">
        <f t="shared" si="42"/>
        <v>38626</v>
      </c>
      <c r="AE339" t="str">
        <f t="shared" ref="AE339:AE369" si="43">IF(Y17="tad","tad",Y17)</f>
        <v>tad</v>
      </c>
      <c r="AF339">
        <f t="shared" si="41"/>
        <v>0</v>
      </c>
    </row>
    <row r="340" spans="29:32" x14ac:dyDescent="0.2">
      <c r="AC340" s="3"/>
      <c r="AD340" s="4">
        <f t="shared" si="42"/>
        <v>38627</v>
      </c>
      <c r="AE340" t="str">
        <f t="shared" si="43"/>
        <v>tad</v>
      </c>
      <c r="AF340">
        <f t="shared" si="41"/>
        <v>0</v>
      </c>
    </row>
    <row r="341" spans="29:32" x14ac:dyDescent="0.2">
      <c r="AC341" s="3"/>
      <c r="AD341" s="4">
        <f t="shared" si="42"/>
        <v>38628</v>
      </c>
      <c r="AE341" t="str">
        <f t="shared" si="43"/>
        <v>tad</v>
      </c>
      <c r="AF341">
        <f t="shared" si="41"/>
        <v>0</v>
      </c>
    </row>
    <row r="342" spans="29:32" x14ac:dyDescent="0.2">
      <c r="AC342" s="3"/>
      <c r="AD342" s="4">
        <f t="shared" si="42"/>
        <v>38629</v>
      </c>
      <c r="AE342" t="str">
        <f t="shared" si="43"/>
        <v>tad</v>
      </c>
      <c r="AF342">
        <f t="shared" si="41"/>
        <v>0</v>
      </c>
    </row>
    <row r="343" spans="29:32" x14ac:dyDescent="0.2">
      <c r="AC343" s="3"/>
      <c r="AD343" s="4">
        <f t="shared" si="42"/>
        <v>38630</v>
      </c>
      <c r="AE343" t="str">
        <f t="shared" si="43"/>
        <v>tad</v>
      </c>
      <c r="AF343">
        <f t="shared" si="41"/>
        <v>0</v>
      </c>
    </row>
    <row r="344" spans="29:32" x14ac:dyDescent="0.2">
      <c r="AC344" s="3"/>
      <c r="AD344" s="4">
        <f t="shared" si="42"/>
        <v>38631</v>
      </c>
      <c r="AE344" t="str">
        <f t="shared" si="43"/>
        <v>tad</v>
      </c>
      <c r="AF344">
        <f t="shared" si="41"/>
        <v>0</v>
      </c>
    </row>
    <row r="345" spans="29:32" x14ac:dyDescent="0.2">
      <c r="AC345" s="3"/>
      <c r="AD345" s="4">
        <f t="shared" si="42"/>
        <v>38632</v>
      </c>
      <c r="AE345" t="str">
        <f t="shared" si="43"/>
        <v>tad</v>
      </c>
      <c r="AF345">
        <f t="shared" si="41"/>
        <v>0</v>
      </c>
    </row>
    <row r="346" spans="29:32" x14ac:dyDescent="0.2">
      <c r="AC346" s="3"/>
      <c r="AD346" s="4">
        <f t="shared" si="42"/>
        <v>38633</v>
      </c>
      <c r="AE346" t="str">
        <f t="shared" si="43"/>
        <v>tad</v>
      </c>
      <c r="AF346">
        <f t="shared" si="41"/>
        <v>0</v>
      </c>
    </row>
    <row r="347" spans="29:32" x14ac:dyDescent="0.2">
      <c r="AC347" s="3"/>
      <c r="AD347" s="4">
        <f t="shared" si="42"/>
        <v>38634</v>
      </c>
      <c r="AE347" t="str">
        <f t="shared" si="43"/>
        <v>tad</v>
      </c>
      <c r="AF347">
        <f t="shared" si="41"/>
        <v>0</v>
      </c>
    </row>
    <row r="348" spans="29:32" x14ac:dyDescent="0.2">
      <c r="AC348" s="3"/>
      <c r="AD348" s="4">
        <f t="shared" si="42"/>
        <v>38635</v>
      </c>
      <c r="AE348" t="str">
        <f t="shared" si="43"/>
        <v>tad</v>
      </c>
      <c r="AF348">
        <f t="shared" si="41"/>
        <v>0</v>
      </c>
    </row>
    <row r="349" spans="29:32" x14ac:dyDescent="0.2">
      <c r="AC349" s="3"/>
      <c r="AD349" s="4">
        <f t="shared" si="42"/>
        <v>38636</v>
      </c>
      <c r="AE349" t="str">
        <f t="shared" si="43"/>
        <v>tad</v>
      </c>
      <c r="AF349">
        <f t="shared" si="41"/>
        <v>0</v>
      </c>
    </row>
    <row r="350" spans="29:32" x14ac:dyDescent="0.2">
      <c r="AC350" s="3"/>
      <c r="AD350" s="4">
        <f t="shared" si="42"/>
        <v>38637</v>
      </c>
      <c r="AE350" t="str">
        <f t="shared" si="43"/>
        <v>tad</v>
      </c>
      <c r="AF350">
        <f t="shared" si="41"/>
        <v>0</v>
      </c>
    </row>
    <row r="351" spans="29:32" x14ac:dyDescent="0.2">
      <c r="AC351" s="3"/>
      <c r="AD351" s="4">
        <f t="shared" si="42"/>
        <v>38638</v>
      </c>
      <c r="AE351" t="str">
        <f t="shared" si="43"/>
        <v>tad</v>
      </c>
      <c r="AF351">
        <f t="shared" si="41"/>
        <v>0</v>
      </c>
    </row>
    <row r="352" spans="29:32" x14ac:dyDescent="0.2">
      <c r="AC352" s="3"/>
      <c r="AD352" s="4">
        <f t="shared" si="42"/>
        <v>38639</v>
      </c>
      <c r="AE352" t="str">
        <f t="shared" si="43"/>
        <v>tad</v>
      </c>
      <c r="AF352">
        <f t="shared" si="41"/>
        <v>0</v>
      </c>
    </row>
    <row r="353" spans="29:32" x14ac:dyDescent="0.2">
      <c r="AC353" s="3"/>
      <c r="AD353" s="4">
        <f t="shared" si="42"/>
        <v>38640</v>
      </c>
      <c r="AE353" t="str">
        <f t="shared" si="43"/>
        <v>tad</v>
      </c>
      <c r="AF353">
        <f t="shared" si="41"/>
        <v>0</v>
      </c>
    </row>
    <row r="354" spans="29:32" x14ac:dyDescent="0.2">
      <c r="AC354" s="3"/>
      <c r="AD354" s="4">
        <f t="shared" si="42"/>
        <v>38641</v>
      </c>
      <c r="AE354" t="str">
        <f t="shared" si="43"/>
        <v>tad</v>
      </c>
      <c r="AF354">
        <f t="shared" si="41"/>
        <v>0</v>
      </c>
    </row>
    <row r="355" spans="29:32" x14ac:dyDescent="0.2">
      <c r="AC355" s="3"/>
      <c r="AD355" s="4">
        <f t="shared" si="42"/>
        <v>38642</v>
      </c>
      <c r="AE355" t="str">
        <f t="shared" si="43"/>
        <v>tad</v>
      </c>
      <c r="AF355">
        <f t="shared" si="41"/>
        <v>0</v>
      </c>
    </row>
    <row r="356" spans="29:32" x14ac:dyDescent="0.2">
      <c r="AC356" s="3"/>
      <c r="AD356" s="4">
        <f t="shared" si="42"/>
        <v>38643</v>
      </c>
      <c r="AE356" t="str">
        <f t="shared" si="43"/>
        <v>tad</v>
      </c>
      <c r="AF356">
        <f t="shared" si="41"/>
        <v>0</v>
      </c>
    </row>
    <row r="357" spans="29:32" x14ac:dyDescent="0.2">
      <c r="AC357" s="3"/>
      <c r="AD357" s="4">
        <f t="shared" si="42"/>
        <v>38644</v>
      </c>
      <c r="AE357" t="str">
        <f t="shared" si="43"/>
        <v>tad</v>
      </c>
      <c r="AF357">
        <f t="shared" si="41"/>
        <v>0</v>
      </c>
    </row>
    <row r="358" spans="29:32" x14ac:dyDescent="0.2">
      <c r="AC358" s="3"/>
      <c r="AD358" s="4">
        <f t="shared" si="42"/>
        <v>38645</v>
      </c>
      <c r="AE358" t="str">
        <f t="shared" si="43"/>
        <v>tad</v>
      </c>
      <c r="AF358">
        <f t="shared" si="41"/>
        <v>0</v>
      </c>
    </row>
    <row r="359" spans="29:32" x14ac:dyDescent="0.2">
      <c r="AC359" s="3"/>
      <c r="AD359" s="4">
        <f t="shared" si="42"/>
        <v>38646</v>
      </c>
      <c r="AE359" t="str">
        <f t="shared" si="43"/>
        <v>tad</v>
      </c>
      <c r="AF359">
        <f t="shared" si="41"/>
        <v>0</v>
      </c>
    </row>
    <row r="360" spans="29:32" x14ac:dyDescent="0.2">
      <c r="AC360" s="3"/>
      <c r="AD360" s="4">
        <f t="shared" si="42"/>
        <v>38647</v>
      </c>
      <c r="AE360" t="str">
        <f t="shared" si="43"/>
        <v>tad</v>
      </c>
      <c r="AF360">
        <f t="shared" si="41"/>
        <v>0</v>
      </c>
    </row>
    <row r="361" spans="29:32" x14ac:dyDescent="0.2">
      <c r="AC361" s="3"/>
      <c r="AD361" s="4">
        <f t="shared" si="42"/>
        <v>38648</v>
      </c>
      <c r="AE361" t="str">
        <f t="shared" si="43"/>
        <v>tad</v>
      </c>
      <c r="AF361">
        <f t="shared" si="41"/>
        <v>0</v>
      </c>
    </row>
    <row r="362" spans="29:32" x14ac:dyDescent="0.2">
      <c r="AC362" s="3"/>
      <c r="AD362" s="4">
        <f t="shared" si="42"/>
        <v>38649</v>
      </c>
      <c r="AE362" t="str">
        <f t="shared" si="43"/>
        <v>tad</v>
      </c>
      <c r="AF362">
        <f t="shared" si="41"/>
        <v>0</v>
      </c>
    </row>
    <row r="363" spans="29:32" x14ac:dyDescent="0.2">
      <c r="AC363" s="3"/>
      <c r="AD363" s="4">
        <f t="shared" si="42"/>
        <v>38650</v>
      </c>
      <c r="AE363" t="str">
        <f t="shared" si="43"/>
        <v>tad</v>
      </c>
      <c r="AF363">
        <f t="shared" si="41"/>
        <v>0</v>
      </c>
    </row>
    <row r="364" spans="29:32" x14ac:dyDescent="0.2">
      <c r="AC364" s="3"/>
      <c r="AD364" s="4">
        <f t="shared" si="42"/>
        <v>38651</v>
      </c>
      <c r="AE364" t="str">
        <f t="shared" si="43"/>
        <v>tad</v>
      </c>
      <c r="AF364">
        <f t="shared" si="41"/>
        <v>0</v>
      </c>
    </row>
    <row r="365" spans="29:32" x14ac:dyDescent="0.2">
      <c r="AC365" s="3"/>
      <c r="AD365" s="4">
        <f t="shared" si="42"/>
        <v>38652</v>
      </c>
      <c r="AE365" t="str">
        <f t="shared" si="43"/>
        <v>tad</v>
      </c>
      <c r="AF365">
        <f t="shared" si="41"/>
        <v>0</v>
      </c>
    </row>
    <row r="366" spans="29:32" x14ac:dyDescent="0.2">
      <c r="AC366" s="3"/>
      <c r="AD366" s="4">
        <f t="shared" si="42"/>
        <v>38653</v>
      </c>
      <c r="AE366" t="str">
        <f t="shared" si="43"/>
        <v>tad</v>
      </c>
      <c r="AF366">
        <f t="shared" si="41"/>
        <v>0</v>
      </c>
    </row>
    <row r="367" spans="29:32" x14ac:dyDescent="0.2">
      <c r="AC367" s="3"/>
      <c r="AD367" s="4">
        <f t="shared" si="42"/>
        <v>38654</v>
      </c>
      <c r="AE367" t="str">
        <f t="shared" si="43"/>
        <v>tad</v>
      </c>
      <c r="AF367">
        <f t="shared" si="41"/>
        <v>0</v>
      </c>
    </row>
    <row r="368" spans="29:32" x14ac:dyDescent="0.2">
      <c r="AC368" s="3"/>
      <c r="AD368" s="4">
        <f t="shared" si="42"/>
        <v>38655</v>
      </c>
      <c r="AE368" t="str">
        <f t="shared" si="43"/>
        <v>tad</v>
      </c>
      <c r="AF368">
        <f t="shared" si="41"/>
        <v>0</v>
      </c>
    </row>
    <row r="369" spans="29:32" x14ac:dyDescent="0.2">
      <c r="AC369" s="3"/>
      <c r="AD369" s="4">
        <f t="shared" si="42"/>
        <v>38656</v>
      </c>
      <c r="AE369" t="str">
        <f t="shared" si="43"/>
        <v>tad</v>
      </c>
      <c r="AF369">
        <f t="shared" si="41"/>
        <v>0</v>
      </c>
    </row>
    <row r="370" spans="29:32" x14ac:dyDescent="0.2">
      <c r="AC370" s="3"/>
      <c r="AD370" s="4">
        <f t="shared" si="42"/>
        <v>38657</v>
      </c>
      <c r="AE370" t="str">
        <f t="shared" ref="AE370:AE399" si="44">IF(Z17="tad","tad",Z17)</f>
        <v>tad</v>
      </c>
      <c r="AF370">
        <f t="shared" si="41"/>
        <v>0</v>
      </c>
    </row>
    <row r="371" spans="29:32" x14ac:dyDescent="0.2">
      <c r="AC371" s="3"/>
      <c r="AD371" s="4">
        <f t="shared" si="42"/>
        <v>38658</v>
      </c>
      <c r="AE371" t="str">
        <f t="shared" si="44"/>
        <v>tad</v>
      </c>
      <c r="AF371">
        <f t="shared" si="41"/>
        <v>0</v>
      </c>
    </row>
    <row r="372" spans="29:32" x14ac:dyDescent="0.2">
      <c r="AC372" s="3"/>
      <c r="AD372" s="4">
        <f t="shared" si="42"/>
        <v>38659</v>
      </c>
      <c r="AE372" t="str">
        <f t="shared" si="44"/>
        <v>tad</v>
      </c>
      <c r="AF372">
        <f t="shared" si="41"/>
        <v>0</v>
      </c>
    </row>
    <row r="373" spans="29:32" x14ac:dyDescent="0.2">
      <c r="AC373" s="3"/>
      <c r="AD373" s="4">
        <f t="shared" si="42"/>
        <v>38660</v>
      </c>
      <c r="AE373" t="str">
        <f t="shared" si="44"/>
        <v>tad</v>
      </c>
      <c r="AF373">
        <f t="shared" si="41"/>
        <v>0</v>
      </c>
    </row>
    <row r="374" spans="29:32" x14ac:dyDescent="0.2">
      <c r="AC374" s="3"/>
      <c r="AD374" s="4">
        <f t="shared" si="42"/>
        <v>38661</v>
      </c>
      <c r="AE374" t="str">
        <f t="shared" si="44"/>
        <v>tad</v>
      </c>
      <c r="AF374">
        <f t="shared" si="41"/>
        <v>0</v>
      </c>
    </row>
    <row r="375" spans="29:32" x14ac:dyDescent="0.2">
      <c r="AC375" s="3"/>
      <c r="AD375" s="4">
        <f t="shared" si="42"/>
        <v>38662</v>
      </c>
      <c r="AE375" t="str">
        <f t="shared" si="44"/>
        <v>tad</v>
      </c>
      <c r="AF375">
        <f t="shared" si="41"/>
        <v>0</v>
      </c>
    </row>
    <row r="376" spans="29:32" x14ac:dyDescent="0.2">
      <c r="AC376" s="3"/>
      <c r="AD376" s="4">
        <f t="shared" si="42"/>
        <v>38663</v>
      </c>
      <c r="AE376" t="str">
        <f t="shared" si="44"/>
        <v>tad</v>
      </c>
      <c r="AF376">
        <f t="shared" si="41"/>
        <v>0</v>
      </c>
    </row>
    <row r="377" spans="29:32" x14ac:dyDescent="0.2">
      <c r="AC377" s="3"/>
      <c r="AD377" s="4">
        <f t="shared" si="42"/>
        <v>38664</v>
      </c>
      <c r="AE377" t="str">
        <f t="shared" si="44"/>
        <v>tad</v>
      </c>
      <c r="AF377">
        <f t="shared" si="41"/>
        <v>0</v>
      </c>
    </row>
    <row r="378" spans="29:32" x14ac:dyDescent="0.2">
      <c r="AC378" s="3"/>
      <c r="AD378" s="4">
        <f t="shared" si="42"/>
        <v>38665</v>
      </c>
      <c r="AE378" t="str">
        <f t="shared" si="44"/>
        <v>tad</v>
      </c>
      <c r="AF378">
        <f t="shared" si="41"/>
        <v>0</v>
      </c>
    </row>
    <row r="379" spans="29:32" x14ac:dyDescent="0.2">
      <c r="AC379" s="3"/>
      <c r="AD379" s="4">
        <f t="shared" si="42"/>
        <v>38666</v>
      </c>
      <c r="AE379" t="str">
        <f t="shared" si="44"/>
        <v>tad</v>
      </c>
      <c r="AF379">
        <f t="shared" si="41"/>
        <v>0</v>
      </c>
    </row>
    <row r="380" spans="29:32" x14ac:dyDescent="0.2">
      <c r="AC380" s="3"/>
      <c r="AD380" s="4">
        <f t="shared" si="42"/>
        <v>38667</v>
      </c>
      <c r="AE380" t="str">
        <f t="shared" si="44"/>
        <v>tad</v>
      </c>
      <c r="AF380">
        <f t="shared" si="41"/>
        <v>0</v>
      </c>
    </row>
    <row r="381" spans="29:32" x14ac:dyDescent="0.2">
      <c r="AC381" s="3"/>
      <c r="AD381" s="4">
        <f t="shared" si="42"/>
        <v>38668</v>
      </c>
      <c r="AE381" t="str">
        <f t="shared" si="44"/>
        <v>tad</v>
      </c>
      <c r="AF381">
        <f t="shared" si="41"/>
        <v>0</v>
      </c>
    </row>
    <row r="382" spans="29:32" x14ac:dyDescent="0.2">
      <c r="AC382" s="3"/>
      <c r="AD382" s="4">
        <f t="shared" si="42"/>
        <v>38669</v>
      </c>
      <c r="AE382" t="str">
        <f t="shared" si="44"/>
        <v>tad</v>
      </c>
      <c r="AF382">
        <f t="shared" si="41"/>
        <v>0</v>
      </c>
    </row>
    <row r="383" spans="29:32" x14ac:dyDescent="0.2">
      <c r="AC383" s="3"/>
      <c r="AD383" s="4">
        <f t="shared" si="42"/>
        <v>38670</v>
      </c>
      <c r="AE383" t="str">
        <f t="shared" si="44"/>
        <v>tad</v>
      </c>
      <c r="AF383">
        <f t="shared" si="41"/>
        <v>0</v>
      </c>
    </row>
    <row r="384" spans="29:32" x14ac:dyDescent="0.2">
      <c r="AC384" s="3"/>
      <c r="AD384" s="4">
        <f t="shared" si="42"/>
        <v>38671</v>
      </c>
      <c r="AE384" t="str">
        <f t="shared" si="44"/>
        <v>tad</v>
      </c>
      <c r="AF384">
        <f t="shared" si="41"/>
        <v>0</v>
      </c>
    </row>
    <row r="385" spans="29:32" x14ac:dyDescent="0.2">
      <c r="AC385" s="3"/>
      <c r="AD385" s="4">
        <f t="shared" si="42"/>
        <v>38672</v>
      </c>
      <c r="AE385" t="str">
        <f t="shared" si="44"/>
        <v>tad</v>
      </c>
      <c r="AF385">
        <f t="shared" si="41"/>
        <v>0</v>
      </c>
    </row>
    <row r="386" spans="29:32" x14ac:dyDescent="0.2">
      <c r="AD386" s="4">
        <f t="shared" si="42"/>
        <v>38673</v>
      </c>
      <c r="AE386" t="str">
        <f t="shared" si="44"/>
        <v>tad</v>
      </c>
      <c r="AF386">
        <f t="shared" ref="AF386:AF430" si="45">IF(COUNT(AD386:AE386)=2,0,-AC$49/500)</f>
        <v>0</v>
      </c>
    </row>
    <row r="387" spans="29:32" x14ac:dyDescent="0.2">
      <c r="AD387" s="4">
        <f t="shared" ref="AD387:AD430" si="46">AD386+1</f>
        <v>38674</v>
      </c>
      <c r="AE387" t="str">
        <f t="shared" si="44"/>
        <v>tad</v>
      </c>
      <c r="AF387">
        <f t="shared" si="45"/>
        <v>0</v>
      </c>
    </row>
    <row r="388" spans="29:32" x14ac:dyDescent="0.2">
      <c r="AD388" s="4">
        <f t="shared" si="46"/>
        <v>38675</v>
      </c>
      <c r="AE388" t="str">
        <f t="shared" si="44"/>
        <v>tad</v>
      </c>
      <c r="AF388">
        <f t="shared" si="45"/>
        <v>0</v>
      </c>
    </row>
    <row r="389" spans="29:32" x14ac:dyDescent="0.2">
      <c r="AD389" s="4">
        <f t="shared" si="46"/>
        <v>38676</v>
      </c>
      <c r="AE389" t="str">
        <f t="shared" si="44"/>
        <v>tad</v>
      </c>
      <c r="AF389">
        <f t="shared" si="45"/>
        <v>0</v>
      </c>
    </row>
    <row r="390" spans="29:32" x14ac:dyDescent="0.2">
      <c r="AD390" s="4">
        <f t="shared" si="46"/>
        <v>38677</v>
      </c>
      <c r="AE390" t="str">
        <f t="shared" si="44"/>
        <v>tad</v>
      </c>
      <c r="AF390">
        <f t="shared" si="45"/>
        <v>0</v>
      </c>
    </row>
    <row r="391" spans="29:32" x14ac:dyDescent="0.2">
      <c r="AD391" s="4">
        <f t="shared" si="46"/>
        <v>38678</v>
      </c>
      <c r="AE391" t="str">
        <f t="shared" si="44"/>
        <v>tad</v>
      </c>
      <c r="AF391">
        <f t="shared" si="45"/>
        <v>0</v>
      </c>
    </row>
    <row r="392" spans="29:32" x14ac:dyDescent="0.2">
      <c r="AD392" s="4">
        <f t="shared" si="46"/>
        <v>38679</v>
      </c>
      <c r="AE392" t="str">
        <f t="shared" si="44"/>
        <v>tad</v>
      </c>
      <c r="AF392">
        <f t="shared" si="45"/>
        <v>0</v>
      </c>
    </row>
    <row r="393" spans="29:32" x14ac:dyDescent="0.2">
      <c r="AD393" s="4">
        <f t="shared" si="46"/>
        <v>38680</v>
      </c>
      <c r="AE393" t="str">
        <f t="shared" si="44"/>
        <v>tad</v>
      </c>
      <c r="AF393">
        <f t="shared" si="45"/>
        <v>0</v>
      </c>
    </row>
    <row r="394" spans="29:32" x14ac:dyDescent="0.2">
      <c r="AD394" s="4">
        <f t="shared" si="46"/>
        <v>38681</v>
      </c>
      <c r="AE394" t="str">
        <f t="shared" si="44"/>
        <v>tad</v>
      </c>
      <c r="AF394">
        <f t="shared" si="45"/>
        <v>0</v>
      </c>
    </row>
    <row r="395" spans="29:32" x14ac:dyDescent="0.2">
      <c r="AD395" s="4">
        <f t="shared" si="46"/>
        <v>38682</v>
      </c>
      <c r="AE395" t="str">
        <f t="shared" si="44"/>
        <v>tad</v>
      </c>
      <c r="AF395">
        <f t="shared" si="45"/>
        <v>0</v>
      </c>
    </row>
    <row r="396" spans="29:32" x14ac:dyDescent="0.2">
      <c r="AD396" s="4">
        <f t="shared" si="46"/>
        <v>38683</v>
      </c>
      <c r="AE396" t="str">
        <f t="shared" si="44"/>
        <v>tad</v>
      </c>
      <c r="AF396">
        <f t="shared" si="45"/>
        <v>0</v>
      </c>
    </row>
    <row r="397" spans="29:32" x14ac:dyDescent="0.2">
      <c r="AD397" s="4">
        <f t="shared" si="46"/>
        <v>38684</v>
      </c>
      <c r="AE397" t="str">
        <f t="shared" si="44"/>
        <v>tad</v>
      </c>
      <c r="AF397">
        <f t="shared" si="45"/>
        <v>0</v>
      </c>
    </row>
    <row r="398" spans="29:32" x14ac:dyDescent="0.2">
      <c r="AD398" s="4">
        <f t="shared" si="46"/>
        <v>38685</v>
      </c>
      <c r="AE398" t="str">
        <f t="shared" si="44"/>
        <v>tad</v>
      </c>
      <c r="AF398">
        <f t="shared" si="45"/>
        <v>0</v>
      </c>
    </row>
    <row r="399" spans="29:32" x14ac:dyDescent="0.2">
      <c r="AD399" s="4">
        <f t="shared" si="46"/>
        <v>38686</v>
      </c>
      <c r="AE399" t="str">
        <f t="shared" si="44"/>
        <v>tad</v>
      </c>
      <c r="AF399">
        <f t="shared" si="45"/>
        <v>0</v>
      </c>
    </row>
    <row r="400" spans="29:32" x14ac:dyDescent="0.2">
      <c r="AD400" s="4">
        <f t="shared" si="46"/>
        <v>38687</v>
      </c>
      <c r="AE400" t="str">
        <f t="shared" ref="AE400:AE430" si="47">IF(AA17="tad","tad",AA17)</f>
        <v>tad</v>
      </c>
      <c r="AF400">
        <f t="shared" si="45"/>
        <v>0</v>
      </c>
    </row>
    <row r="401" spans="30:32" x14ac:dyDescent="0.2">
      <c r="AD401" s="4">
        <f t="shared" si="46"/>
        <v>38688</v>
      </c>
      <c r="AE401" t="str">
        <f t="shared" si="47"/>
        <v>tad</v>
      </c>
      <c r="AF401">
        <f t="shared" si="45"/>
        <v>0</v>
      </c>
    </row>
    <row r="402" spans="30:32" x14ac:dyDescent="0.2">
      <c r="AD402" s="4">
        <f t="shared" si="46"/>
        <v>38689</v>
      </c>
      <c r="AE402" t="str">
        <f t="shared" si="47"/>
        <v>tad</v>
      </c>
      <c r="AF402">
        <f t="shared" si="45"/>
        <v>0</v>
      </c>
    </row>
    <row r="403" spans="30:32" x14ac:dyDescent="0.2">
      <c r="AD403" s="4">
        <f t="shared" si="46"/>
        <v>38690</v>
      </c>
      <c r="AE403" t="str">
        <f t="shared" si="47"/>
        <v>tad</v>
      </c>
      <c r="AF403">
        <f t="shared" si="45"/>
        <v>0</v>
      </c>
    </row>
    <row r="404" spans="30:32" x14ac:dyDescent="0.2">
      <c r="AD404" s="4">
        <f t="shared" si="46"/>
        <v>38691</v>
      </c>
      <c r="AE404" t="str">
        <f t="shared" si="47"/>
        <v>tad</v>
      </c>
      <c r="AF404">
        <f t="shared" si="45"/>
        <v>0</v>
      </c>
    </row>
    <row r="405" spans="30:32" x14ac:dyDescent="0.2">
      <c r="AD405" s="4">
        <f t="shared" si="46"/>
        <v>38692</v>
      </c>
      <c r="AE405" t="str">
        <f t="shared" si="47"/>
        <v>tad</v>
      </c>
      <c r="AF405">
        <f t="shared" si="45"/>
        <v>0</v>
      </c>
    </row>
    <row r="406" spans="30:32" x14ac:dyDescent="0.2">
      <c r="AD406" s="4">
        <f t="shared" si="46"/>
        <v>38693</v>
      </c>
      <c r="AE406" t="str">
        <f t="shared" si="47"/>
        <v>tad</v>
      </c>
      <c r="AF406">
        <f t="shared" si="45"/>
        <v>0</v>
      </c>
    </row>
    <row r="407" spans="30:32" x14ac:dyDescent="0.2">
      <c r="AD407" s="4">
        <f t="shared" si="46"/>
        <v>38694</v>
      </c>
      <c r="AE407" t="str">
        <f t="shared" si="47"/>
        <v>tad</v>
      </c>
      <c r="AF407">
        <f t="shared" si="45"/>
        <v>0</v>
      </c>
    </row>
    <row r="408" spans="30:32" x14ac:dyDescent="0.2">
      <c r="AD408" s="4">
        <f t="shared" si="46"/>
        <v>38695</v>
      </c>
      <c r="AE408" t="str">
        <f t="shared" si="47"/>
        <v>tad</v>
      </c>
      <c r="AF408">
        <f t="shared" si="45"/>
        <v>0</v>
      </c>
    </row>
    <row r="409" spans="30:32" x14ac:dyDescent="0.2">
      <c r="AD409" s="4">
        <f t="shared" si="46"/>
        <v>38696</v>
      </c>
      <c r="AE409" t="str">
        <f t="shared" si="47"/>
        <v>tad</v>
      </c>
      <c r="AF409">
        <f t="shared" si="45"/>
        <v>0</v>
      </c>
    </row>
    <row r="410" spans="30:32" x14ac:dyDescent="0.2">
      <c r="AD410" s="4">
        <f t="shared" si="46"/>
        <v>38697</v>
      </c>
      <c r="AE410" t="str">
        <f t="shared" si="47"/>
        <v>tad</v>
      </c>
      <c r="AF410">
        <f t="shared" si="45"/>
        <v>0</v>
      </c>
    </row>
    <row r="411" spans="30:32" x14ac:dyDescent="0.2">
      <c r="AD411" s="4">
        <f t="shared" si="46"/>
        <v>38698</v>
      </c>
      <c r="AE411" t="str">
        <f t="shared" si="47"/>
        <v>tad</v>
      </c>
      <c r="AF411">
        <f t="shared" si="45"/>
        <v>0</v>
      </c>
    </row>
    <row r="412" spans="30:32" x14ac:dyDescent="0.2">
      <c r="AD412" s="4">
        <f t="shared" si="46"/>
        <v>38699</v>
      </c>
      <c r="AE412" t="str">
        <f t="shared" si="47"/>
        <v>tad</v>
      </c>
      <c r="AF412">
        <f t="shared" si="45"/>
        <v>0</v>
      </c>
    </row>
    <row r="413" spans="30:32" x14ac:dyDescent="0.2">
      <c r="AD413" s="4">
        <f t="shared" si="46"/>
        <v>38700</v>
      </c>
      <c r="AE413" t="str">
        <f t="shared" si="47"/>
        <v>tad</v>
      </c>
      <c r="AF413">
        <f t="shared" si="45"/>
        <v>0</v>
      </c>
    </row>
    <row r="414" spans="30:32" x14ac:dyDescent="0.2">
      <c r="AD414" s="4">
        <f t="shared" si="46"/>
        <v>38701</v>
      </c>
      <c r="AE414" t="str">
        <f t="shared" si="47"/>
        <v>tad</v>
      </c>
      <c r="AF414">
        <f t="shared" si="45"/>
        <v>0</v>
      </c>
    </row>
    <row r="415" spans="30:32" x14ac:dyDescent="0.2">
      <c r="AD415" s="4">
        <f t="shared" si="46"/>
        <v>38702</v>
      </c>
      <c r="AE415" t="str">
        <f t="shared" si="47"/>
        <v>tad</v>
      </c>
      <c r="AF415">
        <f t="shared" si="45"/>
        <v>0</v>
      </c>
    </row>
    <row r="416" spans="30:32" x14ac:dyDescent="0.2">
      <c r="AD416" s="4">
        <f t="shared" si="46"/>
        <v>38703</v>
      </c>
      <c r="AE416" t="str">
        <f t="shared" si="47"/>
        <v>tad</v>
      </c>
      <c r="AF416">
        <f t="shared" si="45"/>
        <v>0</v>
      </c>
    </row>
    <row r="417" spans="30:32" x14ac:dyDescent="0.2">
      <c r="AD417" s="4">
        <f t="shared" si="46"/>
        <v>38704</v>
      </c>
      <c r="AE417" t="str">
        <f t="shared" si="47"/>
        <v>tad</v>
      </c>
      <c r="AF417">
        <f t="shared" si="45"/>
        <v>0</v>
      </c>
    </row>
    <row r="418" spans="30:32" x14ac:dyDescent="0.2">
      <c r="AD418" s="4">
        <f t="shared" si="46"/>
        <v>38705</v>
      </c>
      <c r="AE418" t="str">
        <f t="shared" si="47"/>
        <v>tad</v>
      </c>
      <c r="AF418">
        <f t="shared" si="45"/>
        <v>0</v>
      </c>
    </row>
    <row r="419" spans="30:32" x14ac:dyDescent="0.2">
      <c r="AD419" s="4">
        <f t="shared" si="46"/>
        <v>38706</v>
      </c>
      <c r="AE419" t="str">
        <f t="shared" si="47"/>
        <v>tad</v>
      </c>
      <c r="AF419">
        <f t="shared" si="45"/>
        <v>0</v>
      </c>
    </row>
    <row r="420" spans="30:32" x14ac:dyDescent="0.2">
      <c r="AD420" s="4">
        <f t="shared" si="46"/>
        <v>38707</v>
      </c>
      <c r="AE420" t="str">
        <f t="shared" si="47"/>
        <v>tad</v>
      </c>
      <c r="AF420">
        <f t="shared" si="45"/>
        <v>0</v>
      </c>
    </row>
    <row r="421" spans="30:32" x14ac:dyDescent="0.2">
      <c r="AD421" s="4">
        <f t="shared" si="46"/>
        <v>38708</v>
      </c>
      <c r="AE421" t="str">
        <f t="shared" si="47"/>
        <v>tad</v>
      </c>
      <c r="AF421">
        <f t="shared" si="45"/>
        <v>0</v>
      </c>
    </row>
    <row r="422" spans="30:32" x14ac:dyDescent="0.2">
      <c r="AD422" s="4">
        <f t="shared" si="46"/>
        <v>38709</v>
      </c>
      <c r="AE422" t="str">
        <f t="shared" si="47"/>
        <v>tad</v>
      </c>
      <c r="AF422">
        <f t="shared" si="45"/>
        <v>0</v>
      </c>
    </row>
    <row r="423" spans="30:32" x14ac:dyDescent="0.2">
      <c r="AD423" s="4">
        <f t="shared" si="46"/>
        <v>38710</v>
      </c>
      <c r="AE423" t="str">
        <f t="shared" si="47"/>
        <v>tad</v>
      </c>
      <c r="AF423">
        <f t="shared" si="45"/>
        <v>0</v>
      </c>
    </row>
    <row r="424" spans="30:32" x14ac:dyDescent="0.2">
      <c r="AD424" s="4">
        <f t="shared" si="46"/>
        <v>38711</v>
      </c>
      <c r="AE424" t="str">
        <f t="shared" si="47"/>
        <v>tad</v>
      </c>
      <c r="AF424">
        <f t="shared" si="45"/>
        <v>0</v>
      </c>
    </row>
    <row r="425" spans="30:32" x14ac:dyDescent="0.2">
      <c r="AD425" s="4">
        <f t="shared" si="46"/>
        <v>38712</v>
      </c>
      <c r="AE425" t="str">
        <f t="shared" si="47"/>
        <v>tad</v>
      </c>
      <c r="AF425">
        <f t="shared" si="45"/>
        <v>0</v>
      </c>
    </row>
    <row r="426" spans="30:32" x14ac:dyDescent="0.2">
      <c r="AD426" s="4">
        <f t="shared" si="46"/>
        <v>38713</v>
      </c>
      <c r="AE426" t="str">
        <f t="shared" si="47"/>
        <v>tad</v>
      </c>
      <c r="AF426">
        <f t="shared" si="45"/>
        <v>0</v>
      </c>
    </row>
    <row r="427" spans="30:32" x14ac:dyDescent="0.2">
      <c r="AD427" s="4">
        <f t="shared" si="46"/>
        <v>38714</v>
      </c>
      <c r="AE427" t="str">
        <f t="shared" si="47"/>
        <v>tad</v>
      </c>
      <c r="AF427">
        <f t="shared" si="45"/>
        <v>0</v>
      </c>
    </row>
    <row r="428" spans="30:32" x14ac:dyDescent="0.2">
      <c r="AD428" s="4">
        <f t="shared" si="46"/>
        <v>38715</v>
      </c>
      <c r="AE428" t="str">
        <f t="shared" si="47"/>
        <v>tad</v>
      </c>
      <c r="AF428">
        <f t="shared" si="45"/>
        <v>0</v>
      </c>
    </row>
    <row r="429" spans="30:32" x14ac:dyDescent="0.2">
      <c r="AD429" s="4">
        <f t="shared" si="46"/>
        <v>38716</v>
      </c>
      <c r="AE429" t="str">
        <f t="shared" si="47"/>
        <v>tad</v>
      </c>
      <c r="AF429">
        <f t="shared" si="45"/>
        <v>0</v>
      </c>
    </row>
    <row r="430" spans="30:32" x14ac:dyDescent="0.2">
      <c r="AD430" s="4">
        <f t="shared" si="46"/>
        <v>38717</v>
      </c>
      <c r="AE430" t="str">
        <f t="shared" si="47"/>
        <v>tad</v>
      </c>
      <c r="AF430">
        <f t="shared" si="45"/>
        <v>0</v>
      </c>
    </row>
  </sheetData>
  <mergeCells count="3">
    <mergeCell ref="O6:AA6"/>
    <mergeCell ref="A6:M6"/>
    <mergeCell ref="B11:C11"/>
  </mergeCells>
  <phoneticPr fontId="0" type="noConversion"/>
  <printOptions headings="1"/>
  <pageMargins left="0.94488188976377963" right="0.15748031496062992" top="0.78740157480314965" bottom="0.78740157480314965" header="0.51181102362204722" footer="0.31496062992125984"/>
  <pageSetup paperSize="9" orientation="portrait" r:id="rId1"/>
  <headerFooter alignWithMargins="0">
    <oddFooter>&amp;L&amp;8&amp;F\&amp;A ;&amp;D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30"/>
  <sheetViews>
    <sheetView workbookViewId="0">
      <selection activeCell="B18" sqref="B18"/>
    </sheetView>
  </sheetViews>
  <sheetFormatPr defaultRowHeight="12.75" x14ac:dyDescent="0.2"/>
  <cols>
    <col min="1" max="1" width="10.7109375" customWidth="1"/>
    <col min="2" max="13" width="5.7109375" customWidth="1"/>
    <col min="15" max="15" width="13.7109375" customWidth="1"/>
    <col min="16" max="27" width="7.7109375" customWidth="1"/>
    <col min="28" max="28" width="6.7109375" customWidth="1"/>
  </cols>
  <sheetData>
    <row r="1" spans="1:28" x14ac:dyDescent="0.2">
      <c r="A1" s="13" t="s">
        <v>27</v>
      </c>
      <c r="O1" s="13" t="s">
        <v>27</v>
      </c>
    </row>
    <row r="2" spans="1:28" x14ac:dyDescent="0.2">
      <c r="A2" s="13"/>
      <c r="B2" t="s">
        <v>37</v>
      </c>
      <c r="L2">
        <v>5</v>
      </c>
      <c r="M2" t="s">
        <v>28</v>
      </c>
      <c r="O2" s="13"/>
      <c r="P2" t="s">
        <v>37</v>
      </c>
      <c r="Z2">
        <v>5</v>
      </c>
      <c r="AA2" t="s">
        <v>28</v>
      </c>
    </row>
    <row r="3" spans="1:28" x14ac:dyDescent="0.2">
      <c r="A3" s="13"/>
      <c r="B3" t="s">
        <v>31</v>
      </c>
      <c r="O3" s="13"/>
      <c r="P3" t="s">
        <v>31</v>
      </c>
    </row>
    <row r="4" spans="1:28" ht="15.75" x14ac:dyDescent="0.25">
      <c r="B4" s="5" t="str">
        <f>IF(MOD($P$13,4)=0,"***  Salah form - Gunakan form untuk Tahun Kabisat ***","")</f>
        <v/>
      </c>
      <c r="P4" s="5" t="str">
        <f>IF(MOD($P$13,4)=0,"***  Salah form - Gunakan form untuk Tahun Kabisat ***","")</f>
        <v/>
      </c>
    </row>
    <row r="6" spans="1:28" ht="18.75" x14ac:dyDescent="0.25">
      <c r="A6" s="255" t="s">
        <v>101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O6" s="254" t="s">
        <v>102</v>
      </c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</row>
    <row r="7" spans="1:28" ht="15.75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</row>
    <row r="8" spans="1:28" x14ac:dyDescent="0.2">
      <c r="A8" s="25" t="s">
        <v>87</v>
      </c>
      <c r="B8" s="222" t="s">
        <v>107</v>
      </c>
      <c r="C8" s="26"/>
      <c r="D8" s="25" t="s">
        <v>40</v>
      </c>
      <c r="E8" s="222" t="s">
        <v>108</v>
      </c>
      <c r="F8" s="11"/>
      <c r="O8" s="39" t="s">
        <v>87</v>
      </c>
      <c r="P8" s="39" t="str">
        <f>IF(B8="","",B8)</f>
        <v>Rogodono</v>
      </c>
      <c r="Q8" s="96"/>
      <c r="R8" s="39" t="s">
        <v>40</v>
      </c>
      <c r="S8" s="39" t="str">
        <f>IF(E8="","",E8)</f>
        <v>Jatinegara</v>
      </c>
      <c r="T8" s="96"/>
      <c r="U8" s="42"/>
      <c r="V8" s="43"/>
      <c r="W8" s="115" t="s">
        <v>96</v>
      </c>
      <c r="X8" s="139"/>
      <c r="Y8" s="139"/>
      <c r="Z8" s="140"/>
      <c r="AA8" s="141"/>
      <c r="AB8" s="145"/>
    </row>
    <row r="9" spans="1:28" ht="16.5" x14ac:dyDescent="0.25">
      <c r="A9" s="27" t="s">
        <v>41</v>
      </c>
      <c r="C9" s="29"/>
      <c r="D9" s="122" t="s">
        <v>81</v>
      </c>
      <c r="E9" s="204"/>
      <c r="F9" s="10" t="s">
        <v>90</v>
      </c>
      <c r="O9" s="41" t="s">
        <v>41</v>
      </c>
      <c r="P9" s="41">
        <f>IF(B11="","",B11)</f>
        <v>109.49151999999999</v>
      </c>
      <c r="Q9" s="100"/>
      <c r="R9" s="67" t="s">
        <v>81</v>
      </c>
      <c r="S9" s="46" t="str">
        <f>IF(E9="","",E9)</f>
        <v/>
      </c>
      <c r="T9" s="97" t="s">
        <v>93</v>
      </c>
      <c r="U9" s="42"/>
      <c r="V9" s="43"/>
      <c r="W9" s="152" t="s">
        <v>99</v>
      </c>
      <c r="X9" s="146" t="str">
        <f>+F11&amp;" m , Q ="</f>
        <v xml:space="preserve"> m , Q =</v>
      </c>
      <c r="Y9" s="146" t="str">
        <f>+H11 &amp;" ( H -"</f>
        <v xml:space="preserve"> ( H -</v>
      </c>
      <c r="Z9" s="147" t="str">
        <f>+J11 &amp; " ) ^"</f>
        <v xml:space="preserve"> ) ^</v>
      </c>
      <c r="AA9" s="148">
        <f>+L11</f>
        <v>0</v>
      </c>
    </row>
    <row r="10" spans="1:28" x14ac:dyDescent="0.2">
      <c r="A10" s="27" t="s">
        <v>88</v>
      </c>
      <c r="B10" s="258" t="s">
        <v>109</v>
      </c>
      <c r="C10" s="257"/>
      <c r="D10" s="119" t="s">
        <v>96</v>
      </c>
      <c r="E10" s="123"/>
      <c r="F10" s="123"/>
      <c r="G10" s="124"/>
      <c r="H10" s="125"/>
      <c r="I10" s="125"/>
      <c r="J10" s="193"/>
      <c r="K10" s="193"/>
      <c r="L10" s="194"/>
      <c r="M10" s="118"/>
      <c r="O10" s="41" t="s">
        <v>88</v>
      </c>
      <c r="P10" s="41" t="str">
        <f>IF(B10="","",B10)</f>
        <v>-7,64158</v>
      </c>
      <c r="Q10" s="100"/>
      <c r="W10" s="153"/>
      <c r="X10" s="149" t="str">
        <f>+F12&amp;" m , Q ="</f>
        <v xml:space="preserve"> m , Q =</v>
      </c>
      <c r="Y10" s="149" t="str">
        <f>+H12 &amp;" ( H -"</f>
        <v xml:space="preserve"> ( H -</v>
      </c>
      <c r="Z10" s="150" t="str">
        <f>+J12 &amp; " ) ^"</f>
        <v xml:space="preserve"> ) ^</v>
      </c>
      <c r="AA10" s="151">
        <f>+L12</f>
        <v>0</v>
      </c>
    </row>
    <row r="11" spans="1:28" ht="15.75" x14ac:dyDescent="0.25">
      <c r="A11" s="30" t="s">
        <v>89</v>
      </c>
      <c r="B11" s="256">
        <v>109.49151999999999</v>
      </c>
      <c r="C11" s="257"/>
      <c r="D11" s="27"/>
      <c r="E11" s="126" t="s">
        <v>106</v>
      </c>
      <c r="F11" s="205"/>
      <c r="G11" s="126" t="s">
        <v>100</v>
      </c>
      <c r="H11" s="205"/>
      <c r="I11" s="127" t="s">
        <v>97</v>
      </c>
      <c r="J11" s="205"/>
      <c r="K11" s="127" t="s">
        <v>98</v>
      </c>
      <c r="L11" s="206"/>
      <c r="M11" s="15"/>
      <c r="O11" s="46" t="s">
        <v>89</v>
      </c>
      <c r="P11" s="46" t="e">
        <f>IF(#REF!="","",#REF!)</f>
        <v>#REF!</v>
      </c>
      <c r="Q11" s="97"/>
      <c r="X11" s="43"/>
      <c r="Y11" s="43"/>
      <c r="Z11" s="43"/>
      <c r="AA11" s="45"/>
    </row>
    <row r="12" spans="1:28" ht="15.75" x14ac:dyDescent="0.25">
      <c r="A12" s="24"/>
      <c r="B12" s="24"/>
      <c r="C12" s="24"/>
      <c r="D12" s="30"/>
      <c r="E12" s="128" t="s">
        <v>99</v>
      </c>
      <c r="F12" s="207"/>
      <c r="G12" s="128" t="s">
        <v>100</v>
      </c>
      <c r="H12" s="207"/>
      <c r="I12" s="129" t="s">
        <v>97</v>
      </c>
      <c r="J12" s="207"/>
      <c r="K12" s="129" t="s">
        <v>98</v>
      </c>
      <c r="L12" s="208"/>
      <c r="M12" s="24"/>
      <c r="O12" s="45"/>
      <c r="P12" s="45"/>
      <c r="Q12" s="45"/>
      <c r="X12" s="43"/>
      <c r="Y12" s="43"/>
      <c r="Z12" s="43"/>
      <c r="AA12" s="45"/>
    </row>
    <row r="13" spans="1:28" x14ac:dyDescent="0.2">
      <c r="O13" s="98" t="s">
        <v>26</v>
      </c>
      <c r="P13" s="130">
        <f>+B14</f>
        <v>2006</v>
      </c>
      <c r="Q13" s="144"/>
      <c r="R13" s="43"/>
      <c r="S13" s="43"/>
      <c r="T13" s="43"/>
      <c r="U13" s="43"/>
      <c r="V13" s="43"/>
      <c r="W13" s="43"/>
      <c r="X13" s="43"/>
      <c r="Y13" s="43"/>
      <c r="Z13" s="43"/>
      <c r="AA13" s="43"/>
    </row>
    <row r="14" spans="1:28" ht="15.75" x14ac:dyDescent="0.25">
      <c r="A14" s="6" t="s">
        <v>26</v>
      </c>
      <c r="B14" s="223">
        <v>2006</v>
      </c>
      <c r="C14" s="5"/>
      <c r="O14" s="98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</row>
    <row r="15" spans="1:28" x14ac:dyDescent="0.2">
      <c r="A15" s="6"/>
      <c r="O15" s="131" t="s">
        <v>20</v>
      </c>
      <c r="P15" s="49" t="s">
        <v>0</v>
      </c>
      <c r="Q15" s="49" t="s">
        <v>1</v>
      </c>
      <c r="R15" s="49" t="s">
        <v>2</v>
      </c>
      <c r="S15" s="49" t="s">
        <v>3</v>
      </c>
      <c r="T15" s="49" t="s">
        <v>21</v>
      </c>
      <c r="U15" s="49" t="s">
        <v>5</v>
      </c>
      <c r="V15" s="49" t="s">
        <v>6</v>
      </c>
      <c r="W15" s="49" t="s">
        <v>22</v>
      </c>
      <c r="X15" s="49" t="s">
        <v>8</v>
      </c>
      <c r="Y15" s="49" t="s">
        <v>23</v>
      </c>
      <c r="Z15" s="49" t="s">
        <v>24</v>
      </c>
      <c r="AA15" s="90" t="s">
        <v>25</v>
      </c>
      <c r="AB15" s="1"/>
    </row>
    <row r="16" spans="1:28" x14ac:dyDescent="0.2">
      <c r="A16" s="91" t="s">
        <v>20</v>
      </c>
      <c r="B16" s="22" t="s">
        <v>0</v>
      </c>
      <c r="C16" s="22" t="s">
        <v>1</v>
      </c>
      <c r="D16" s="22" t="s">
        <v>2</v>
      </c>
      <c r="E16" s="22" t="s">
        <v>3</v>
      </c>
      <c r="F16" s="22" t="s">
        <v>21</v>
      </c>
      <c r="G16" s="22" t="s">
        <v>5</v>
      </c>
      <c r="H16" s="22" t="s">
        <v>6</v>
      </c>
      <c r="I16" s="22" t="s">
        <v>22</v>
      </c>
      <c r="J16" s="22" t="s">
        <v>8</v>
      </c>
      <c r="K16" s="22" t="s">
        <v>23</v>
      </c>
      <c r="L16" s="22" t="s">
        <v>24</v>
      </c>
      <c r="M16" s="21" t="s">
        <v>25</v>
      </c>
      <c r="O16" s="132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97"/>
    </row>
    <row r="17" spans="1:33" x14ac:dyDescent="0.2">
      <c r="A17" s="9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6"/>
      <c r="O17" s="133">
        <v>1</v>
      </c>
      <c r="P17" s="154" t="str">
        <f t="shared" ref="P17:P44" si="0">IF(B18="tad","tad",IF(B18&lt;$F$11,$H$11*(B18-$J$11)^$L$11,$H$12*(B18-$J$12)^$L$12))</f>
        <v>tad</v>
      </c>
      <c r="Q17" s="155" t="str">
        <f t="shared" ref="Q17:Q44" si="1">IF(C18="tad","tad",IF(C18&lt;$F$11,$H$11*(C18-$J$11)^$L$11,$H$12*(C18-$J$12)^$L$12))</f>
        <v>tad</v>
      </c>
      <c r="R17" s="155" t="str">
        <f t="shared" ref="R17:R44" si="2">IF(D18="tad","tad",IF(D18&lt;$F$11,$H$11*(D18-$J$11)^$L$11,$H$12*(D18-$J$12)^$L$12))</f>
        <v>tad</v>
      </c>
      <c r="S17" s="155" t="str">
        <f t="shared" ref="S17:S44" si="3">IF(E18="tad","tad",IF(E18&lt;$F$11,$H$11*(E18-$J$11)^$L$11,$H$12*(E18-$J$12)^$L$12))</f>
        <v>tad</v>
      </c>
      <c r="T17" s="155" t="str">
        <f t="shared" ref="T17:T44" si="4">IF(F18="tad","tad",IF(F18&lt;$F$11,$H$11*(F18-$J$11)^$L$11,$H$12*(F18-$J$12)^$L$12))</f>
        <v>tad</v>
      </c>
      <c r="U17" s="155" t="str">
        <f t="shared" ref="U17:U44" si="5">IF(G18="tad","tad",IF(G18&lt;$F$11,$H$11*(G18-$J$11)^$L$11,$H$12*(G18-$J$12)^$L$12))</f>
        <v>tad</v>
      </c>
      <c r="V17" s="155" t="str">
        <f t="shared" ref="V17:V44" si="6">IF(H18="tad","tad",IF(H18&lt;$F$11,$H$11*(H18-$J$11)^$L$11,$H$12*(H18-$J$12)^$L$12))</f>
        <v>tad</v>
      </c>
      <c r="W17" s="155" t="str">
        <f t="shared" ref="W17:W44" si="7">IF(I18="tad","tad",IF(I18&lt;$F$11,$H$11*(I18-$J$11)^$L$11,$H$12*(I18-$J$12)^$L$12))</f>
        <v>tad</v>
      </c>
      <c r="X17" s="155" t="str">
        <f t="shared" ref="X17:X44" si="8">IF(J18="tad","tad",IF(J18&lt;$F$11,$H$11*(J18-$J$11)^$L$11,$H$12*(J18-$J$12)^$L$12))</f>
        <v>tad</v>
      </c>
      <c r="Y17" s="155" t="str">
        <f t="shared" ref="Y17:Y44" si="9">IF(K18="tad","tad",IF(K18&lt;$F$11,$H$11*(K18-$J$11)^$L$11,$H$12*(K18-$J$12)^$L$12))</f>
        <v>tad</v>
      </c>
      <c r="Z17" s="155" t="str">
        <f t="shared" ref="Z17:Z44" si="10">IF(L18="tad","tad",IF(L18&lt;$F$11,$H$11*(L18-$J$11)^$L$11,$H$12*(L18-$J$12)^$L$12))</f>
        <v>tad</v>
      </c>
      <c r="AA17" s="156" t="str">
        <f t="shared" ref="AA17:AA44" si="11">IF(M18="tad","tad",IF(M18&lt;$F$11,$H$11*(M18-$J$11)^$L$11,$H$12*(M18-$J$12)^$L$12))</f>
        <v>tad</v>
      </c>
      <c r="AC17" s="3"/>
      <c r="AG17" s="7"/>
    </row>
    <row r="18" spans="1:33" ht="15" customHeight="1" x14ac:dyDescent="0.2">
      <c r="A18" s="93">
        <v>1</v>
      </c>
      <c r="B18" s="224" t="s">
        <v>105</v>
      </c>
      <c r="C18" s="225" t="s">
        <v>105</v>
      </c>
      <c r="D18" s="225" t="s">
        <v>105</v>
      </c>
      <c r="E18" s="225" t="s">
        <v>105</v>
      </c>
      <c r="F18" s="225" t="s">
        <v>105</v>
      </c>
      <c r="G18" s="225" t="s">
        <v>105</v>
      </c>
      <c r="H18" s="225" t="s">
        <v>105</v>
      </c>
      <c r="I18" s="225" t="s">
        <v>105</v>
      </c>
      <c r="J18" s="225" t="s">
        <v>105</v>
      </c>
      <c r="K18" s="225" t="s">
        <v>105</v>
      </c>
      <c r="L18" s="225" t="s">
        <v>105</v>
      </c>
      <c r="M18" s="226" t="s">
        <v>105</v>
      </c>
      <c r="O18" s="133">
        <v>2</v>
      </c>
      <c r="P18" s="157" t="str">
        <f t="shared" si="0"/>
        <v>tad</v>
      </c>
      <c r="Q18" s="158" t="str">
        <f t="shared" si="1"/>
        <v>tad</v>
      </c>
      <c r="R18" s="158" t="str">
        <f t="shared" si="2"/>
        <v>tad</v>
      </c>
      <c r="S18" s="158" t="str">
        <f t="shared" si="3"/>
        <v>tad</v>
      </c>
      <c r="T18" s="158" t="str">
        <f t="shared" si="4"/>
        <v>tad</v>
      </c>
      <c r="U18" s="158" t="str">
        <f t="shared" si="5"/>
        <v>tad</v>
      </c>
      <c r="V18" s="158" t="str">
        <f t="shared" si="6"/>
        <v>tad</v>
      </c>
      <c r="W18" s="158" t="str">
        <f t="shared" si="7"/>
        <v>tad</v>
      </c>
      <c r="X18" s="158" t="str">
        <f t="shared" si="8"/>
        <v>tad</v>
      </c>
      <c r="Y18" s="158" t="str">
        <f t="shared" si="9"/>
        <v>tad</v>
      </c>
      <c r="Z18" s="158" t="str">
        <f t="shared" si="10"/>
        <v>tad</v>
      </c>
      <c r="AA18" s="159" t="str">
        <f t="shared" si="11"/>
        <v>tad</v>
      </c>
      <c r="AC18" s="3"/>
      <c r="AG18" s="7"/>
    </row>
    <row r="19" spans="1:33" ht="15" customHeight="1" x14ac:dyDescent="0.2">
      <c r="A19" s="93">
        <v>2</v>
      </c>
      <c r="B19" s="227" t="s">
        <v>105</v>
      </c>
      <c r="C19" s="228" t="s">
        <v>105</v>
      </c>
      <c r="D19" s="228" t="s">
        <v>105</v>
      </c>
      <c r="E19" s="228" t="s">
        <v>105</v>
      </c>
      <c r="F19" s="228" t="s">
        <v>105</v>
      </c>
      <c r="G19" s="228" t="s">
        <v>105</v>
      </c>
      <c r="H19" s="228" t="s">
        <v>105</v>
      </c>
      <c r="I19" s="228" t="s">
        <v>105</v>
      </c>
      <c r="J19" s="228" t="s">
        <v>105</v>
      </c>
      <c r="K19" s="228" t="s">
        <v>105</v>
      </c>
      <c r="L19" s="228" t="s">
        <v>105</v>
      </c>
      <c r="M19" s="229" t="s">
        <v>105</v>
      </c>
      <c r="O19" s="133">
        <v>3</v>
      </c>
      <c r="P19" s="157" t="str">
        <f t="shared" si="0"/>
        <v>tad</v>
      </c>
      <c r="Q19" s="158" t="str">
        <f t="shared" si="1"/>
        <v>tad</v>
      </c>
      <c r="R19" s="158" t="str">
        <f t="shared" si="2"/>
        <v>tad</v>
      </c>
      <c r="S19" s="158" t="str">
        <f t="shared" si="3"/>
        <v>tad</v>
      </c>
      <c r="T19" s="158" t="str">
        <f t="shared" si="4"/>
        <v>tad</v>
      </c>
      <c r="U19" s="158" t="str">
        <f t="shared" si="5"/>
        <v>tad</v>
      </c>
      <c r="V19" s="158" t="str">
        <f t="shared" si="6"/>
        <v>tad</v>
      </c>
      <c r="W19" s="158" t="str">
        <f t="shared" si="7"/>
        <v>tad</v>
      </c>
      <c r="X19" s="158" t="str">
        <f t="shared" si="8"/>
        <v>tad</v>
      </c>
      <c r="Y19" s="158" t="str">
        <f t="shared" si="9"/>
        <v>tad</v>
      </c>
      <c r="Z19" s="158" t="str">
        <f t="shared" si="10"/>
        <v>tad</v>
      </c>
      <c r="AA19" s="159" t="str">
        <f t="shared" si="11"/>
        <v>tad</v>
      </c>
      <c r="AC19" s="3"/>
      <c r="AG19" s="7"/>
    </row>
    <row r="20" spans="1:33" ht="15" customHeight="1" x14ac:dyDescent="0.2">
      <c r="A20" s="93">
        <v>3</v>
      </c>
      <c r="B20" s="227" t="s">
        <v>105</v>
      </c>
      <c r="C20" s="228" t="s">
        <v>105</v>
      </c>
      <c r="D20" s="228" t="s">
        <v>105</v>
      </c>
      <c r="E20" s="228" t="s">
        <v>105</v>
      </c>
      <c r="F20" s="228" t="s">
        <v>105</v>
      </c>
      <c r="G20" s="228" t="s">
        <v>105</v>
      </c>
      <c r="H20" s="228" t="s">
        <v>105</v>
      </c>
      <c r="I20" s="228" t="s">
        <v>105</v>
      </c>
      <c r="J20" s="228" t="s">
        <v>105</v>
      </c>
      <c r="K20" s="228" t="s">
        <v>105</v>
      </c>
      <c r="L20" s="228" t="s">
        <v>105</v>
      </c>
      <c r="M20" s="229" t="s">
        <v>105</v>
      </c>
      <c r="O20" s="133">
        <v>4</v>
      </c>
      <c r="P20" s="157" t="str">
        <f t="shared" si="0"/>
        <v>tad</v>
      </c>
      <c r="Q20" s="158" t="str">
        <f t="shared" si="1"/>
        <v>tad</v>
      </c>
      <c r="R20" s="158" t="str">
        <f t="shared" si="2"/>
        <v>tad</v>
      </c>
      <c r="S20" s="158" t="str">
        <f t="shared" si="3"/>
        <v>tad</v>
      </c>
      <c r="T20" s="158" t="str">
        <f t="shared" si="4"/>
        <v>tad</v>
      </c>
      <c r="U20" s="158" t="str">
        <f t="shared" si="5"/>
        <v>tad</v>
      </c>
      <c r="V20" s="158" t="str">
        <f t="shared" si="6"/>
        <v>tad</v>
      </c>
      <c r="W20" s="158" t="str">
        <f t="shared" si="7"/>
        <v>tad</v>
      </c>
      <c r="X20" s="158" t="str">
        <f t="shared" si="8"/>
        <v>tad</v>
      </c>
      <c r="Y20" s="158" t="str">
        <f t="shared" si="9"/>
        <v>tad</v>
      </c>
      <c r="Z20" s="158" t="str">
        <f t="shared" si="10"/>
        <v>tad</v>
      </c>
      <c r="AA20" s="159" t="str">
        <f t="shared" si="11"/>
        <v>tad</v>
      </c>
      <c r="AC20" s="3"/>
      <c r="AG20" s="7"/>
    </row>
    <row r="21" spans="1:33" ht="15" customHeight="1" x14ac:dyDescent="0.2">
      <c r="A21" s="93">
        <v>4</v>
      </c>
      <c r="B21" s="227" t="s">
        <v>105</v>
      </c>
      <c r="C21" s="228" t="s">
        <v>105</v>
      </c>
      <c r="D21" s="228" t="s">
        <v>105</v>
      </c>
      <c r="E21" s="228" t="s">
        <v>105</v>
      </c>
      <c r="F21" s="228" t="s">
        <v>105</v>
      </c>
      <c r="G21" s="228" t="s">
        <v>105</v>
      </c>
      <c r="H21" s="228" t="s">
        <v>105</v>
      </c>
      <c r="I21" s="228" t="s">
        <v>105</v>
      </c>
      <c r="J21" s="228" t="s">
        <v>105</v>
      </c>
      <c r="K21" s="228" t="s">
        <v>105</v>
      </c>
      <c r="L21" s="228" t="s">
        <v>105</v>
      </c>
      <c r="M21" s="229" t="s">
        <v>105</v>
      </c>
      <c r="O21" s="133">
        <v>5</v>
      </c>
      <c r="P21" s="157" t="str">
        <f t="shared" si="0"/>
        <v>tad</v>
      </c>
      <c r="Q21" s="158" t="str">
        <f t="shared" si="1"/>
        <v>tad</v>
      </c>
      <c r="R21" s="158" t="str">
        <f t="shared" si="2"/>
        <v>tad</v>
      </c>
      <c r="S21" s="158" t="str">
        <f t="shared" si="3"/>
        <v>tad</v>
      </c>
      <c r="T21" s="158" t="str">
        <f t="shared" si="4"/>
        <v>tad</v>
      </c>
      <c r="U21" s="158" t="str">
        <f t="shared" si="5"/>
        <v>tad</v>
      </c>
      <c r="V21" s="158" t="str">
        <f t="shared" si="6"/>
        <v>tad</v>
      </c>
      <c r="W21" s="158" t="str">
        <f t="shared" si="7"/>
        <v>tad</v>
      </c>
      <c r="X21" s="158" t="str">
        <f t="shared" si="8"/>
        <v>tad</v>
      </c>
      <c r="Y21" s="158" t="str">
        <f t="shared" si="9"/>
        <v>tad</v>
      </c>
      <c r="Z21" s="158" t="str">
        <f t="shared" si="10"/>
        <v>tad</v>
      </c>
      <c r="AA21" s="159" t="str">
        <f t="shared" si="11"/>
        <v>tad</v>
      </c>
      <c r="AC21" s="3"/>
      <c r="AG21" s="8"/>
    </row>
    <row r="22" spans="1:33" ht="15" customHeight="1" x14ac:dyDescent="0.2">
      <c r="A22" s="93">
        <v>5</v>
      </c>
      <c r="B22" s="227" t="s">
        <v>105</v>
      </c>
      <c r="C22" s="228" t="s">
        <v>105</v>
      </c>
      <c r="D22" s="228" t="s">
        <v>105</v>
      </c>
      <c r="E22" s="228" t="s">
        <v>105</v>
      </c>
      <c r="F22" s="228" t="s">
        <v>105</v>
      </c>
      <c r="G22" s="228" t="s">
        <v>105</v>
      </c>
      <c r="H22" s="228" t="s">
        <v>105</v>
      </c>
      <c r="I22" s="228" t="s">
        <v>105</v>
      </c>
      <c r="J22" s="228" t="s">
        <v>105</v>
      </c>
      <c r="K22" s="228" t="s">
        <v>105</v>
      </c>
      <c r="L22" s="228" t="s">
        <v>105</v>
      </c>
      <c r="M22" s="229" t="s">
        <v>105</v>
      </c>
      <c r="O22" s="134">
        <v>6</v>
      </c>
      <c r="P22" s="160" t="str">
        <f t="shared" si="0"/>
        <v>tad</v>
      </c>
      <c r="Q22" s="161" t="str">
        <f t="shared" si="1"/>
        <v>tad</v>
      </c>
      <c r="R22" s="161" t="str">
        <f t="shared" si="2"/>
        <v>tad</v>
      </c>
      <c r="S22" s="161" t="str">
        <f t="shared" si="3"/>
        <v>tad</v>
      </c>
      <c r="T22" s="161" t="str">
        <f t="shared" si="4"/>
        <v>tad</v>
      </c>
      <c r="U22" s="161" t="str">
        <f t="shared" si="5"/>
        <v>tad</v>
      </c>
      <c r="V22" s="161" t="str">
        <f t="shared" si="6"/>
        <v>tad</v>
      </c>
      <c r="W22" s="161" t="str">
        <f t="shared" si="7"/>
        <v>tad</v>
      </c>
      <c r="X22" s="161" t="str">
        <f t="shared" si="8"/>
        <v>tad</v>
      </c>
      <c r="Y22" s="161" t="str">
        <f t="shared" si="9"/>
        <v>tad</v>
      </c>
      <c r="Z22" s="161" t="str">
        <f t="shared" si="10"/>
        <v>tad</v>
      </c>
      <c r="AA22" s="162" t="str">
        <f t="shared" si="11"/>
        <v>tad</v>
      </c>
      <c r="AC22" s="3"/>
      <c r="AG22" s="8"/>
    </row>
    <row r="23" spans="1:33" ht="15" customHeight="1" x14ac:dyDescent="0.2">
      <c r="A23" s="94">
        <v>6</v>
      </c>
      <c r="B23" s="230" t="s">
        <v>105</v>
      </c>
      <c r="C23" s="231" t="s">
        <v>105</v>
      </c>
      <c r="D23" s="231" t="s">
        <v>105</v>
      </c>
      <c r="E23" s="231" t="s">
        <v>105</v>
      </c>
      <c r="F23" s="231" t="s">
        <v>105</v>
      </c>
      <c r="G23" s="231" t="s">
        <v>105</v>
      </c>
      <c r="H23" s="231" t="s">
        <v>105</v>
      </c>
      <c r="I23" s="231" t="s">
        <v>105</v>
      </c>
      <c r="J23" s="231" t="s">
        <v>105</v>
      </c>
      <c r="K23" s="231" t="s">
        <v>105</v>
      </c>
      <c r="L23" s="231" t="s">
        <v>105</v>
      </c>
      <c r="M23" s="232" t="s">
        <v>105</v>
      </c>
      <c r="O23" s="133">
        <v>7</v>
      </c>
      <c r="P23" s="157" t="str">
        <f t="shared" si="0"/>
        <v>tad</v>
      </c>
      <c r="Q23" s="158" t="str">
        <f t="shared" si="1"/>
        <v>tad</v>
      </c>
      <c r="R23" s="158" t="str">
        <f t="shared" si="2"/>
        <v>tad</v>
      </c>
      <c r="S23" s="158" t="str">
        <f t="shared" si="3"/>
        <v>tad</v>
      </c>
      <c r="T23" s="158" t="str">
        <f t="shared" si="4"/>
        <v>tad</v>
      </c>
      <c r="U23" s="158" t="str">
        <f t="shared" si="5"/>
        <v>tad</v>
      </c>
      <c r="V23" s="158" t="str">
        <f t="shared" si="6"/>
        <v>tad</v>
      </c>
      <c r="W23" s="158" t="str">
        <f t="shared" si="7"/>
        <v>tad</v>
      </c>
      <c r="X23" s="158" t="str">
        <f t="shared" si="8"/>
        <v>tad</v>
      </c>
      <c r="Y23" s="158" t="str">
        <f t="shared" si="9"/>
        <v>tad</v>
      </c>
      <c r="Z23" s="158" t="str">
        <f t="shared" si="10"/>
        <v>tad</v>
      </c>
      <c r="AA23" s="159" t="str">
        <f t="shared" si="11"/>
        <v>tad</v>
      </c>
      <c r="AC23" s="3"/>
      <c r="AG23" s="8"/>
    </row>
    <row r="24" spans="1:33" ht="15" customHeight="1" x14ac:dyDescent="0.2">
      <c r="A24" s="93">
        <v>7</v>
      </c>
      <c r="B24" s="227" t="s">
        <v>105</v>
      </c>
      <c r="C24" s="228" t="s">
        <v>105</v>
      </c>
      <c r="D24" s="228" t="s">
        <v>105</v>
      </c>
      <c r="E24" s="228" t="s">
        <v>105</v>
      </c>
      <c r="F24" s="228" t="s">
        <v>105</v>
      </c>
      <c r="G24" s="228" t="s">
        <v>105</v>
      </c>
      <c r="H24" s="228" t="s">
        <v>105</v>
      </c>
      <c r="I24" s="228" t="s">
        <v>105</v>
      </c>
      <c r="J24" s="228" t="s">
        <v>105</v>
      </c>
      <c r="K24" s="228" t="s">
        <v>105</v>
      </c>
      <c r="L24" s="228" t="s">
        <v>105</v>
      </c>
      <c r="M24" s="229" t="s">
        <v>105</v>
      </c>
      <c r="O24" s="133">
        <v>8</v>
      </c>
      <c r="P24" s="157" t="str">
        <f t="shared" si="0"/>
        <v>tad</v>
      </c>
      <c r="Q24" s="158" t="str">
        <f t="shared" si="1"/>
        <v>tad</v>
      </c>
      <c r="R24" s="158" t="str">
        <f t="shared" si="2"/>
        <v>tad</v>
      </c>
      <c r="S24" s="158" t="str">
        <f t="shared" si="3"/>
        <v>tad</v>
      </c>
      <c r="T24" s="158" t="str">
        <f t="shared" si="4"/>
        <v>tad</v>
      </c>
      <c r="U24" s="158" t="str">
        <f t="shared" si="5"/>
        <v>tad</v>
      </c>
      <c r="V24" s="158" t="str">
        <f t="shared" si="6"/>
        <v>tad</v>
      </c>
      <c r="W24" s="158" t="str">
        <f t="shared" si="7"/>
        <v>tad</v>
      </c>
      <c r="X24" s="158" t="str">
        <f t="shared" si="8"/>
        <v>tad</v>
      </c>
      <c r="Y24" s="158" t="str">
        <f t="shared" si="9"/>
        <v>tad</v>
      </c>
      <c r="Z24" s="158" t="str">
        <f t="shared" si="10"/>
        <v>tad</v>
      </c>
      <c r="AA24" s="159" t="str">
        <f t="shared" si="11"/>
        <v>tad</v>
      </c>
      <c r="AC24" s="3"/>
      <c r="AG24" s="8"/>
    </row>
    <row r="25" spans="1:33" ht="15" customHeight="1" x14ac:dyDescent="0.2">
      <c r="A25" s="93">
        <v>8</v>
      </c>
      <c r="B25" s="227" t="s">
        <v>105</v>
      </c>
      <c r="C25" s="228" t="s">
        <v>105</v>
      </c>
      <c r="D25" s="228" t="s">
        <v>105</v>
      </c>
      <c r="E25" s="228" t="s">
        <v>105</v>
      </c>
      <c r="F25" s="228" t="s">
        <v>105</v>
      </c>
      <c r="G25" s="228" t="s">
        <v>105</v>
      </c>
      <c r="H25" s="228" t="s">
        <v>105</v>
      </c>
      <c r="I25" s="228" t="s">
        <v>105</v>
      </c>
      <c r="J25" s="228" t="s">
        <v>105</v>
      </c>
      <c r="K25" s="228" t="s">
        <v>105</v>
      </c>
      <c r="L25" s="228" t="s">
        <v>105</v>
      </c>
      <c r="M25" s="229" t="s">
        <v>105</v>
      </c>
      <c r="O25" s="133">
        <v>9</v>
      </c>
      <c r="P25" s="157" t="str">
        <f t="shared" si="0"/>
        <v>tad</v>
      </c>
      <c r="Q25" s="158" t="str">
        <f t="shared" si="1"/>
        <v>tad</v>
      </c>
      <c r="R25" s="158" t="str">
        <f t="shared" si="2"/>
        <v>tad</v>
      </c>
      <c r="S25" s="158" t="str">
        <f t="shared" si="3"/>
        <v>tad</v>
      </c>
      <c r="T25" s="158" t="str">
        <f t="shared" si="4"/>
        <v>tad</v>
      </c>
      <c r="U25" s="158" t="str">
        <f t="shared" si="5"/>
        <v>tad</v>
      </c>
      <c r="V25" s="158" t="str">
        <f t="shared" si="6"/>
        <v>tad</v>
      </c>
      <c r="W25" s="158" t="str">
        <f t="shared" si="7"/>
        <v>tad</v>
      </c>
      <c r="X25" s="158" t="str">
        <f t="shared" si="8"/>
        <v>tad</v>
      </c>
      <c r="Y25" s="158" t="str">
        <f t="shared" si="9"/>
        <v>tad</v>
      </c>
      <c r="Z25" s="158" t="str">
        <f t="shared" si="10"/>
        <v>tad</v>
      </c>
      <c r="AA25" s="159" t="str">
        <f t="shared" si="11"/>
        <v>tad</v>
      </c>
      <c r="AC25" s="3"/>
      <c r="AG25" s="8"/>
    </row>
    <row r="26" spans="1:33" ht="15" customHeight="1" x14ac:dyDescent="0.2">
      <c r="A26" s="93">
        <v>9</v>
      </c>
      <c r="B26" s="227" t="s">
        <v>105</v>
      </c>
      <c r="C26" s="228" t="s">
        <v>105</v>
      </c>
      <c r="D26" s="228" t="s">
        <v>105</v>
      </c>
      <c r="E26" s="228" t="s">
        <v>105</v>
      </c>
      <c r="F26" s="228" t="s">
        <v>105</v>
      </c>
      <c r="G26" s="228" t="s">
        <v>105</v>
      </c>
      <c r="H26" s="228" t="s">
        <v>105</v>
      </c>
      <c r="I26" s="228" t="s">
        <v>105</v>
      </c>
      <c r="J26" s="228" t="s">
        <v>105</v>
      </c>
      <c r="K26" s="228" t="s">
        <v>105</v>
      </c>
      <c r="L26" s="228" t="s">
        <v>105</v>
      </c>
      <c r="M26" s="229" t="s">
        <v>105</v>
      </c>
      <c r="O26" s="133">
        <v>10</v>
      </c>
      <c r="P26" s="164" t="str">
        <f t="shared" si="0"/>
        <v>tad</v>
      </c>
      <c r="Q26" s="165" t="str">
        <f t="shared" si="1"/>
        <v>tad</v>
      </c>
      <c r="R26" s="165" t="str">
        <f t="shared" si="2"/>
        <v>tad</v>
      </c>
      <c r="S26" s="165" t="str">
        <f t="shared" si="3"/>
        <v>tad</v>
      </c>
      <c r="T26" s="165" t="str">
        <f t="shared" si="4"/>
        <v>tad</v>
      </c>
      <c r="U26" s="165" t="str">
        <f t="shared" si="5"/>
        <v>tad</v>
      </c>
      <c r="V26" s="165" t="str">
        <f t="shared" si="6"/>
        <v>tad</v>
      </c>
      <c r="W26" s="165" t="str">
        <f t="shared" si="7"/>
        <v>tad</v>
      </c>
      <c r="X26" s="165" t="str">
        <f t="shared" si="8"/>
        <v>tad</v>
      </c>
      <c r="Y26" s="165" t="str">
        <f t="shared" si="9"/>
        <v>tad</v>
      </c>
      <c r="Z26" s="165" t="str">
        <f t="shared" si="10"/>
        <v>tad</v>
      </c>
      <c r="AA26" s="166" t="str">
        <f t="shared" si="11"/>
        <v>tad</v>
      </c>
      <c r="AC26" s="3"/>
      <c r="AG26" s="8"/>
    </row>
    <row r="27" spans="1:33" ht="15" customHeight="1" x14ac:dyDescent="0.2">
      <c r="A27" s="93">
        <v>10</v>
      </c>
      <c r="B27" s="227" t="s">
        <v>105</v>
      </c>
      <c r="C27" s="234" t="s">
        <v>105</v>
      </c>
      <c r="D27" s="234" t="s">
        <v>105</v>
      </c>
      <c r="E27" s="234" t="s">
        <v>105</v>
      </c>
      <c r="F27" s="234" t="s">
        <v>105</v>
      </c>
      <c r="G27" s="234" t="s">
        <v>105</v>
      </c>
      <c r="H27" s="234" t="s">
        <v>105</v>
      </c>
      <c r="I27" s="234" t="s">
        <v>105</v>
      </c>
      <c r="J27" s="234" t="s">
        <v>105</v>
      </c>
      <c r="K27" s="234" t="s">
        <v>105</v>
      </c>
      <c r="L27" s="234" t="s">
        <v>105</v>
      </c>
      <c r="M27" s="235" t="s">
        <v>105</v>
      </c>
      <c r="O27" s="134">
        <v>11</v>
      </c>
      <c r="P27" s="160" t="str">
        <f t="shared" si="0"/>
        <v>tad</v>
      </c>
      <c r="Q27" s="161" t="str">
        <f t="shared" si="1"/>
        <v>tad</v>
      </c>
      <c r="R27" s="161" t="str">
        <f t="shared" si="2"/>
        <v>tad</v>
      </c>
      <c r="S27" s="161" t="str">
        <f t="shared" si="3"/>
        <v>tad</v>
      </c>
      <c r="T27" s="161" t="str">
        <f t="shared" si="4"/>
        <v>tad</v>
      </c>
      <c r="U27" s="161" t="str">
        <f t="shared" si="5"/>
        <v>tad</v>
      </c>
      <c r="V27" s="161" t="str">
        <f t="shared" si="6"/>
        <v>tad</v>
      </c>
      <c r="W27" s="161" t="str">
        <f t="shared" si="7"/>
        <v>tad</v>
      </c>
      <c r="X27" s="161" t="str">
        <f t="shared" si="8"/>
        <v>tad</v>
      </c>
      <c r="Y27" s="161" t="str">
        <f t="shared" si="9"/>
        <v>tad</v>
      </c>
      <c r="Z27" s="161" t="str">
        <f t="shared" si="10"/>
        <v>tad</v>
      </c>
      <c r="AA27" s="162" t="str">
        <f t="shared" si="11"/>
        <v>tad</v>
      </c>
      <c r="AC27" s="3"/>
      <c r="AG27" s="8"/>
    </row>
    <row r="28" spans="1:33" ht="15" customHeight="1" x14ac:dyDescent="0.2">
      <c r="A28" s="94">
        <v>11</v>
      </c>
      <c r="B28" s="227" t="s">
        <v>105</v>
      </c>
      <c r="C28" s="231" t="s">
        <v>105</v>
      </c>
      <c r="D28" s="231" t="s">
        <v>105</v>
      </c>
      <c r="E28" s="231" t="s">
        <v>105</v>
      </c>
      <c r="F28" s="231" t="s">
        <v>105</v>
      </c>
      <c r="G28" s="231" t="s">
        <v>105</v>
      </c>
      <c r="H28" s="231" t="s">
        <v>105</v>
      </c>
      <c r="I28" s="231" t="s">
        <v>105</v>
      </c>
      <c r="J28" s="231" t="s">
        <v>105</v>
      </c>
      <c r="K28" s="231" t="s">
        <v>105</v>
      </c>
      <c r="L28" s="231" t="s">
        <v>105</v>
      </c>
      <c r="M28" s="232" t="s">
        <v>105</v>
      </c>
      <c r="O28" s="133">
        <v>12</v>
      </c>
      <c r="P28" s="157" t="str">
        <f t="shared" si="0"/>
        <v>tad</v>
      </c>
      <c r="Q28" s="158" t="str">
        <f t="shared" si="1"/>
        <v>tad</v>
      </c>
      <c r="R28" s="158" t="str">
        <f t="shared" si="2"/>
        <v>tad</v>
      </c>
      <c r="S28" s="158" t="str">
        <f t="shared" si="3"/>
        <v>tad</v>
      </c>
      <c r="T28" s="158" t="str">
        <f t="shared" si="4"/>
        <v>tad</v>
      </c>
      <c r="U28" s="158" t="str">
        <f t="shared" si="5"/>
        <v>tad</v>
      </c>
      <c r="V28" s="158" t="str">
        <f t="shared" si="6"/>
        <v>tad</v>
      </c>
      <c r="W28" s="158" t="str">
        <f t="shared" si="7"/>
        <v>tad</v>
      </c>
      <c r="X28" s="158" t="str">
        <f t="shared" si="8"/>
        <v>tad</v>
      </c>
      <c r="Y28" s="158" t="str">
        <f t="shared" si="9"/>
        <v>tad</v>
      </c>
      <c r="Z28" s="158" t="str">
        <f t="shared" si="10"/>
        <v>tad</v>
      </c>
      <c r="AA28" s="159" t="str">
        <f t="shared" si="11"/>
        <v>tad</v>
      </c>
      <c r="AC28" s="3"/>
      <c r="AG28" s="8"/>
    </row>
    <row r="29" spans="1:33" ht="15" customHeight="1" x14ac:dyDescent="0.2">
      <c r="A29" s="93">
        <v>12</v>
      </c>
      <c r="B29" s="230" t="s">
        <v>105</v>
      </c>
      <c r="C29" s="228" t="s">
        <v>105</v>
      </c>
      <c r="D29" s="228" t="s">
        <v>105</v>
      </c>
      <c r="E29" s="228" t="s">
        <v>105</v>
      </c>
      <c r="F29" s="228" t="s">
        <v>105</v>
      </c>
      <c r="G29" s="228" t="s">
        <v>105</v>
      </c>
      <c r="H29" s="228" t="s">
        <v>105</v>
      </c>
      <c r="I29" s="228" t="s">
        <v>105</v>
      </c>
      <c r="J29" s="228" t="s">
        <v>105</v>
      </c>
      <c r="K29" s="228" t="s">
        <v>105</v>
      </c>
      <c r="L29" s="228" t="s">
        <v>105</v>
      </c>
      <c r="M29" s="229" t="s">
        <v>105</v>
      </c>
      <c r="O29" s="133">
        <v>13</v>
      </c>
      <c r="P29" s="157" t="str">
        <f t="shared" si="0"/>
        <v>tad</v>
      </c>
      <c r="Q29" s="158" t="str">
        <f t="shared" si="1"/>
        <v>tad</v>
      </c>
      <c r="R29" s="158" t="str">
        <f t="shared" si="2"/>
        <v>tad</v>
      </c>
      <c r="S29" s="158" t="str">
        <f t="shared" si="3"/>
        <v>tad</v>
      </c>
      <c r="T29" s="158" t="str">
        <f t="shared" si="4"/>
        <v>tad</v>
      </c>
      <c r="U29" s="158" t="str">
        <f t="shared" si="5"/>
        <v>tad</v>
      </c>
      <c r="V29" s="158" t="str">
        <f t="shared" si="6"/>
        <v>tad</v>
      </c>
      <c r="W29" s="158" t="str">
        <f t="shared" si="7"/>
        <v>tad</v>
      </c>
      <c r="X29" s="158" t="str">
        <f t="shared" si="8"/>
        <v>tad</v>
      </c>
      <c r="Y29" s="158" t="str">
        <f t="shared" si="9"/>
        <v>tad</v>
      </c>
      <c r="Z29" s="158" t="str">
        <f t="shared" si="10"/>
        <v>tad</v>
      </c>
      <c r="AA29" s="159" t="str">
        <f t="shared" si="11"/>
        <v>tad</v>
      </c>
      <c r="AC29" s="3"/>
      <c r="AG29" s="8"/>
    </row>
    <row r="30" spans="1:33" ht="15" customHeight="1" x14ac:dyDescent="0.2">
      <c r="A30" s="93">
        <v>13</v>
      </c>
      <c r="B30" s="227" t="s">
        <v>105</v>
      </c>
      <c r="C30" s="228" t="s">
        <v>105</v>
      </c>
      <c r="D30" s="228" t="s">
        <v>105</v>
      </c>
      <c r="E30" s="228" t="s">
        <v>105</v>
      </c>
      <c r="F30" s="228" t="s">
        <v>105</v>
      </c>
      <c r="G30" s="228" t="s">
        <v>105</v>
      </c>
      <c r="H30" s="228" t="s">
        <v>105</v>
      </c>
      <c r="I30" s="228" t="s">
        <v>105</v>
      </c>
      <c r="J30" s="228" t="s">
        <v>105</v>
      </c>
      <c r="K30" s="228" t="s">
        <v>105</v>
      </c>
      <c r="L30" s="228" t="s">
        <v>105</v>
      </c>
      <c r="M30" s="229" t="s">
        <v>105</v>
      </c>
      <c r="O30" s="133">
        <v>14</v>
      </c>
      <c r="P30" s="157" t="str">
        <f t="shared" si="0"/>
        <v>tad</v>
      </c>
      <c r="Q30" s="158" t="str">
        <f t="shared" si="1"/>
        <v>tad</v>
      </c>
      <c r="R30" s="158" t="str">
        <f t="shared" si="2"/>
        <v>tad</v>
      </c>
      <c r="S30" s="158" t="str">
        <f t="shared" si="3"/>
        <v>tad</v>
      </c>
      <c r="T30" s="158" t="str">
        <f t="shared" si="4"/>
        <v>tad</v>
      </c>
      <c r="U30" s="158" t="str">
        <f t="shared" si="5"/>
        <v>tad</v>
      </c>
      <c r="V30" s="158" t="str">
        <f t="shared" si="6"/>
        <v>tad</v>
      </c>
      <c r="W30" s="158" t="str">
        <f t="shared" si="7"/>
        <v>tad</v>
      </c>
      <c r="X30" s="158" t="str">
        <f t="shared" si="8"/>
        <v>tad</v>
      </c>
      <c r="Y30" s="158" t="str">
        <f t="shared" si="9"/>
        <v>tad</v>
      </c>
      <c r="Z30" s="158" t="str">
        <f t="shared" si="10"/>
        <v>tad</v>
      </c>
      <c r="AA30" s="159" t="str">
        <f t="shared" si="11"/>
        <v>tad</v>
      </c>
      <c r="AC30" s="3"/>
      <c r="AG30" s="8"/>
    </row>
    <row r="31" spans="1:33" ht="15" customHeight="1" x14ac:dyDescent="0.2">
      <c r="A31" s="93">
        <v>14</v>
      </c>
      <c r="B31" s="227" t="s">
        <v>105</v>
      </c>
      <c r="C31" s="228" t="s">
        <v>105</v>
      </c>
      <c r="D31" s="228" t="s">
        <v>105</v>
      </c>
      <c r="E31" s="228" t="s">
        <v>105</v>
      </c>
      <c r="F31" s="228" t="s">
        <v>105</v>
      </c>
      <c r="G31" s="228" t="s">
        <v>105</v>
      </c>
      <c r="H31" s="228" t="s">
        <v>105</v>
      </c>
      <c r="I31" s="228" t="s">
        <v>105</v>
      </c>
      <c r="J31" s="228" t="s">
        <v>105</v>
      </c>
      <c r="K31" s="228" t="s">
        <v>105</v>
      </c>
      <c r="L31" s="228" t="s">
        <v>105</v>
      </c>
      <c r="M31" s="229" t="s">
        <v>105</v>
      </c>
      <c r="O31" s="133">
        <v>15</v>
      </c>
      <c r="P31" s="164" t="str">
        <f t="shared" si="0"/>
        <v>tad</v>
      </c>
      <c r="Q31" s="165" t="str">
        <f t="shared" si="1"/>
        <v>tad</v>
      </c>
      <c r="R31" s="165" t="str">
        <f t="shared" si="2"/>
        <v>tad</v>
      </c>
      <c r="S31" s="165" t="str">
        <f t="shared" si="3"/>
        <v>tad</v>
      </c>
      <c r="T31" s="165" t="str">
        <f t="shared" si="4"/>
        <v>tad</v>
      </c>
      <c r="U31" s="165" t="str">
        <f t="shared" si="5"/>
        <v>tad</v>
      </c>
      <c r="V31" s="165" t="str">
        <f t="shared" si="6"/>
        <v>tad</v>
      </c>
      <c r="W31" s="165" t="str">
        <f t="shared" si="7"/>
        <v>tad</v>
      </c>
      <c r="X31" s="165" t="str">
        <f t="shared" si="8"/>
        <v>tad</v>
      </c>
      <c r="Y31" s="165" t="str">
        <f t="shared" si="9"/>
        <v>tad</v>
      </c>
      <c r="Z31" s="165" t="str">
        <f t="shared" si="10"/>
        <v>tad</v>
      </c>
      <c r="AA31" s="166" t="str">
        <f t="shared" si="11"/>
        <v>tad</v>
      </c>
      <c r="AC31" s="3"/>
      <c r="AG31" s="8"/>
    </row>
    <row r="32" spans="1:33" ht="15" customHeight="1" x14ac:dyDescent="0.2">
      <c r="A32" s="93">
        <v>15</v>
      </c>
      <c r="B32" s="227" t="s">
        <v>105</v>
      </c>
      <c r="C32" s="234" t="s">
        <v>105</v>
      </c>
      <c r="D32" s="234" t="s">
        <v>105</v>
      </c>
      <c r="E32" s="234" t="s">
        <v>105</v>
      </c>
      <c r="F32" s="234" t="s">
        <v>105</v>
      </c>
      <c r="G32" s="234" t="s">
        <v>105</v>
      </c>
      <c r="H32" s="234" t="s">
        <v>105</v>
      </c>
      <c r="I32" s="234" t="s">
        <v>105</v>
      </c>
      <c r="J32" s="234" t="s">
        <v>105</v>
      </c>
      <c r="K32" s="234" t="s">
        <v>105</v>
      </c>
      <c r="L32" s="234" t="s">
        <v>105</v>
      </c>
      <c r="M32" s="235" t="s">
        <v>105</v>
      </c>
      <c r="O32" s="134">
        <v>16</v>
      </c>
      <c r="P32" s="160" t="str">
        <f t="shared" si="0"/>
        <v>tad</v>
      </c>
      <c r="Q32" s="161" t="str">
        <f t="shared" si="1"/>
        <v>tad</v>
      </c>
      <c r="R32" s="161" t="str">
        <f t="shared" si="2"/>
        <v>tad</v>
      </c>
      <c r="S32" s="161" t="str">
        <f t="shared" si="3"/>
        <v>tad</v>
      </c>
      <c r="T32" s="161" t="str">
        <f t="shared" si="4"/>
        <v>tad</v>
      </c>
      <c r="U32" s="161" t="str">
        <f t="shared" si="5"/>
        <v>tad</v>
      </c>
      <c r="V32" s="161" t="str">
        <f t="shared" si="6"/>
        <v>tad</v>
      </c>
      <c r="W32" s="161" t="str">
        <f t="shared" si="7"/>
        <v>tad</v>
      </c>
      <c r="X32" s="161" t="str">
        <f t="shared" si="8"/>
        <v>tad</v>
      </c>
      <c r="Y32" s="161" t="str">
        <f t="shared" si="9"/>
        <v>tad</v>
      </c>
      <c r="Z32" s="161" t="str">
        <f t="shared" si="10"/>
        <v>tad</v>
      </c>
      <c r="AA32" s="162" t="str">
        <f t="shared" si="11"/>
        <v>tad</v>
      </c>
      <c r="AC32" s="3"/>
      <c r="AG32" s="8"/>
    </row>
    <row r="33" spans="1:42" ht="15" customHeight="1" x14ac:dyDescent="0.2">
      <c r="A33" s="94">
        <v>16</v>
      </c>
      <c r="B33" s="227" t="s">
        <v>105</v>
      </c>
      <c r="C33" s="231" t="s">
        <v>105</v>
      </c>
      <c r="D33" s="231" t="s">
        <v>105</v>
      </c>
      <c r="E33" s="231" t="s">
        <v>105</v>
      </c>
      <c r="F33" s="231" t="s">
        <v>105</v>
      </c>
      <c r="G33" s="231" t="s">
        <v>105</v>
      </c>
      <c r="H33" s="231" t="s">
        <v>105</v>
      </c>
      <c r="I33" s="231" t="s">
        <v>105</v>
      </c>
      <c r="J33" s="231" t="s">
        <v>105</v>
      </c>
      <c r="K33" s="231" t="s">
        <v>105</v>
      </c>
      <c r="L33" s="231" t="s">
        <v>105</v>
      </c>
      <c r="M33" s="232" t="s">
        <v>105</v>
      </c>
      <c r="O33" s="133">
        <v>17</v>
      </c>
      <c r="P33" s="157" t="str">
        <f t="shared" si="0"/>
        <v>tad</v>
      </c>
      <c r="Q33" s="158" t="str">
        <f t="shared" si="1"/>
        <v>tad</v>
      </c>
      <c r="R33" s="158" t="str">
        <f t="shared" si="2"/>
        <v>tad</v>
      </c>
      <c r="S33" s="158" t="str">
        <f t="shared" si="3"/>
        <v>tad</v>
      </c>
      <c r="T33" s="158" t="str">
        <f t="shared" si="4"/>
        <v>tad</v>
      </c>
      <c r="U33" s="158" t="str">
        <f t="shared" si="5"/>
        <v>tad</v>
      </c>
      <c r="V33" s="158" t="str">
        <f t="shared" si="6"/>
        <v>tad</v>
      </c>
      <c r="W33" s="158" t="str">
        <f t="shared" si="7"/>
        <v>tad</v>
      </c>
      <c r="X33" s="158" t="str">
        <f t="shared" si="8"/>
        <v>tad</v>
      </c>
      <c r="Y33" s="158" t="str">
        <f t="shared" si="9"/>
        <v>tad</v>
      </c>
      <c r="Z33" s="158" t="str">
        <f t="shared" si="10"/>
        <v>tad</v>
      </c>
      <c r="AA33" s="159" t="str">
        <f t="shared" si="11"/>
        <v>tad</v>
      </c>
      <c r="AC33" s="3"/>
      <c r="AG33" s="8"/>
    </row>
    <row r="34" spans="1:42" ht="15" customHeight="1" x14ac:dyDescent="0.2">
      <c r="A34" s="93">
        <v>17</v>
      </c>
      <c r="B34" s="230" t="s">
        <v>105</v>
      </c>
      <c r="C34" s="228" t="s">
        <v>105</v>
      </c>
      <c r="D34" s="228" t="s">
        <v>105</v>
      </c>
      <c r="E34" s="228" t="s">
        <v>105</v>
      </c>
      <c r="F34" s="228" t="s">
        <v>105</v>
      </c>
      <c r="G34" s="228" t="s">
        <v>105</v>
      </c>
      <c r="H34" s="228" t="s">
        <v>105</v>
      </c>
      <c r="I34" s="228" t="s">
        <v>105</v>
      </c>
      <c r="J34" s="228" t="s">
        <v>105</v>
      </c>
      <c r="K34" s="228" t="s">
        <v>105</v>
      </c>
      <c r="L34" s="228" t="s">
        <v>105</v>
      </c>
      <c r="M34" s="229" t="s">
        <v>105</v>
      </c>
      <c r="O34" s="133">
        <v>18</v>
      </c>
      <c r="P34" s="157" t="str">
        <f t="shared" si="0"/>
        <v>tad</v>
      </c>
      <c r="Q34" s="158" t="str">
        <f t="shared" si="1"/>
        <v>tad</v>
      </c>
      <c r="R34" s="158" t="str">
        <f t="shared" si="2"/>
        <v>tad</v>
      </c>
      <c r="S34" s="158" t="str">
        <f t="shared" si="3"/>
        <v>tad</v>
      </c>
      <c r="T34" s="158" t="str">
        <f t="shared" si="4"/>
        <v>tad</v>
      </c>
      <c r="U34" s="158" t="str">
        <f t="shared" si="5"/>
        <v>tad</v>
      </c>
      <c r="V34" s="158" t="str">
        <f t="shared" si="6"/>
        <v>tad</v>
      </c>
      <c r="W34" s="158" t="str">
        <f t="shared" si="7"/>
        <v>tad</v>
      </c>
      <c r="X34" s="158" t="str">
        <f t="shared" si="8"/>
        <v>tad</v>
      </c>
      <c r="Y34" s="158" t="str">
        <f t="shared" si="9"/>
        <v>tad</v>
      </c>
      <c r="Z34" s="158" t="str">
        <f t="shared" si="10"/>
        <v>tad</v>
      </c>
      <c r="AA34" s="159" t="str">
        <f t="shared" si="11"/>
        <v>tad</v>
      </c>
      <c r="AC34" s="3"/>
      <c r="AG34" s="8"/>
    </row>
    <row r="35" spans="1:42" ht="15" customHeight="1" x14ac:dyDescent="0.2">
      <c r="A35" s="93">
        <v>18</v>
      </c>
      <c r="B35" s="227" t="s">
        <v>105</v>
      </c>
      <c r="C35" s="228" t="s">
        <v>105</v>
      </c>
      <c r="D35" s="228" t="s">
        <v>105</v>
      </c>
      <c r="E35" s="228" t="s">
        <v>105</v>
      </c>
      <c r="F35" s="228" t="s">
        <v>105</v>
      </c>
      <c r="G35" s="228" t="s">
        <v>105</v>
      </c>
      <c r="H35" s="228" t="s">
        <v>105</v>
      </c>
      <c r="I35" s="228" t="s">
        <v>105</v>
      </c>
      <c r="J35" s="228" t="s">
        <v>105</v>
      </c>
      <c r="K35" s="228" t="s">
        <v>105</v>
      </c>
      <c r="L35" s="228" t="s">
        <v>105</v>
      </c>
      <c r="M35" s="229" t="s">
        <v>105</v>
      </c>
      <c r="O35" s="133">
        <v>19</v>
      </c>
      <c r="P35" s="157" t="str">
        <f t="shared" si="0"/>
        <v>tad</v>
      </c>
      <c r="Q35" s="158" t="str">
        <f t="shared" si="1"/>
        <v>tad</v>
      </c>
      <c r="R35" s="158" t="str">
        <f t="shared" si="2"/>
        <v>tad</v>
      </c>
      <c r="S35" s="158" t="str">
        <f t="shared" si="3"/>
        <v>tad</v>
      </c>
      <c r="T35" s="158" t="str">
        <f t="shared" si="4"/>
        <v>tad</v>
      </c>
      <c r="U35" s="158" t="str">
        <f t="shared" si="5"/>
        <v>tad</v>
      </c>
      <c r="V35" s="158" t="str">
        <f t="shared" si="6"/>
        <v>tad</v>
      </c>
      <c r="W35" s="158" t="str">
        <f t="shared" si="7"/>
        <v>tad</v>
      </c>
      <c r="X35" s="158" t="str">
        <f t="shared" si="8"/>
        <v>tad</v>
      </c>
      <c r="Y35" s="158" t="str">
        <f t="shared" si="9"/>
        <v>tad</v>
      </c>
      <c r="Z35" s="158" t="str">
        <f t="shared" si="10"/>
        <v>tad</v>
      </c>
      <c r="AA35" s="159" t="str">
        <f t="shared" si="11"/>
        <v>tad</v>
      </c>
      <c r="AC35" s="3"/>
      <c r="AG35" s="8"/>
    </row>
    <row r="36" spans="1:42" ht="15" customHeight="1" x14ac:dyDescent="0.2">
      <c r="A36" s="93">
        <v>19</v>
      </c>
      <c r="B36" s="227" t="s">
        <v>105</v>
      </c>
      <c r="C36" s="228" t="s">
        <v>105</v>
      </c>
      <c r="D36" s="228" t="s">
        <v>105</v>
      </c>
      <c r="E36" s="228" t="s">
        <v>105</v>
      </c>
      <c r="F36" s="228" t="s">
        <v>105</v>
      </c>
      <c r="G36" s="228" t="s">
        <v>105</v>
      </c>
      <c r="H36" s="228" t="s">
        <v>105</v>
      </c>
      <c r="I36" s="228" t="s">
        <v>105</v>
      </c>
      <c r="J36" s="228" t="s">
        <v>105</v>
      </c>
      <c r="K36" s="228" t="s">
        <v>105</v>
      </c>
      <c r="L36" s="228" t="s">
        <v>105</v>
      </c>
      <c r="M36" s="229" t="s">
        <v>105</v>
      </c>
      <c r="O36" s="133">
        <v>20</v>
      </c>
      <c r="P36" s="164" t="str">
        <f t="shared" si="0"/>
        <v>tad</v>
      </c>
      <c r="Q36" s="165" t="str">
        <f t="shared" si="1"/>
        <v>tad</v>
      </c>
      <c r="R36" s="165" t="str">
        <f t="shared" si="2"/>
        <v>tad</v>
      </c>
      <c r="S36" s="165" t="str">
        <f t="shared" si="3"/>
        <v>tad</v>
      </c>
      <c r="T36" s="165" t="str">
        <f t="shared" si="4"/>
        <v>tad</v>
      </c>
      <c r="U36" s="165" t="str">
        <f t="shared" si="5"/>
        <v>tad</v>
      </c>
      <c r="V36" s="165" t="str">
        <f t="shared" si="6"/>
        <v>tad</v>
      </c>
      <c r="W36" s="165" t="str">
        <f t="shared" si="7"/>
        <v>tad</v>
      </c>
      <c r="X36" s="165" t="str">
        <f t="shared" si="8"/>
        <v>tad</v>
      </c>
      <c r="Y36" s="165" t="str">
        <f t="shared" si="9"/>
        <v>tad</v>
      </c>
      <c r="Z36" s="165" t="str">
        <f t="shared" si="10"/>
        <v>tad</v>
      </c>
      <c r="AA36" s="166" t="str">
        <f t="shared" si="11"/>
        <v>tad</v>
      </c>
      <c r="AC36" s="3"/>
      <c r="AG36" s="8"/>
    </row>
    <row r="37" spans="1:42" ht="15" customHeight="1" x14ac:dyDescent="0.2">
      <c r="A37" s="93">
        <v>20</v>
      </c>
      <c r="B37" s="227" t="s">
        <v>105</v>
      </c>
      <c r="C37" s="234" t="s">
        <v>105</v>
      </c>
      <c r="D37" s="234" t="s">
        <v>105</v>
      </c>
      <c r="E37" s="234" t="s">
        <v>105</v>
      </c>
      <c r="F37" s="234" t="s">
        <v>105</v>
      </c>
      <c r="G37" s="234" t="s">
        <v>105</v>
      </c>
      <c r="H37" s="234" t="s">
        <v>105</v>
      </c>
      <c r="I37" s="234" t="s">
        <v>105</v>
      </c>
      <c r="J37" s="234" t="s">
        <v>105</v>
      </c>
      <c r="K37" s="234" t="s">
        <v>105</v>
      </c>
      <c r="L37" s="234" t="s">
        <v>105</v>
      </c>
      <c r="M37" s="235" t="s">
        <v>105</v>
      </c>
      <c r="O37" s="134">
        <v>21</v>
      </c>
      <c r="P37" s="160" t="str">
        <f t="shared" si="0"/>
        <v>tad</v>
      </c>
      <c r="Q37" s="161" t="str">
        <f t="shared" si="1"/>
        <v>tad</v>
      </c>
      <c r="R37" s="161" t="str">
        <f t="shared" si="2"/>
        <v>tad</v>
      </c>
      <c r="S37" s="161" t="str">
        <f t="shared" si="3"/>
        <v>tad</v>
      </c>
      <c r="T37" s="161" t="str">
        <f t="shared" si="4"/>
        <v>tad</v>
      </c>
      <c r="U37" s="161" t="str">
        <f t="shared" si="5"/>
        <v>tad</v>
      </c>
      <c r="V37" s="161" t="str">
        <f t="shared" si="6"/>
        <v>tad</v>
      </c>
      <c r="W37" s="161" t="str">
        <f t="shared" si="7"/>
        <v>tad</v>
      </c>
      <c r="X37" s="161" t="str">
        <f t="shared" si="8"/>
        <v>tad</v>
      </c>
      <c r="Y37" s="161" t="str">
        <f t="shared" si="9"/>
        <v>tad</v>
      </c>
      <c r="Z37" s="161" t="str">
        <f t="shared" si="10"/>
        <v>tad</v>
      </c>
      <c r="AA37" s="162" t="str">
        <f t="shared" si="11"/>
        <v>tad</v>
      </c>
      <c r="AC37" s="3"/>
      <c r="AG37" s="8"/>
    </row>
    <row r="38" spans="1:42" ht="15" customHeight="1" x14ac:dyDescent="0.2">
      <c r="A38" s="94">
        <v>21</v>
      </c>
      <c r="B38" s="227" t="s">
        <v>105</v>
      </c>
      <c r="C38" s="231" t="s">
        <v>105</v>
      </c>
      <c r="D38" s="231" t="s">
        <v>105</v>
      </c>
      <c r="E38" s="231" t="s">
        <v>105</v>
      </c>
      <c r="F38" s="231" t="s">
        <v>105</v>
      </c>
      <c r="G38" s="231" t="s">
        <v>105</v>
      </c>
      <c r="H38" s="231" t="s">
        <v>105</v>
      </c>
      <c r="I38" s="231" t="s">
        <v>105</v>
      </c>
      <c r="J38" s="231" t="s">
        <v>105</v>
      </c>
      <c r="K38" s="231" t="s">
        <v>105</v>
      </c>
      <c r="L38" s="231" t="s">
        <v>105</v>
      </c>
      <c r="M38" s="232" t="s">
        <v>105</v>
      </c>
      <c r="O38" s="133">
        <v>22</v>
      </c>
      <c r="P38" s="157" t="str">
        <f t="shared" si="0"/>
        <v>tad</v>
      </c>
      <c r="Q38" s="158" t="str">
        <f t="shared" si="1"/>
        <v>tad</v>
      </c>
      <c r="R38" s="158" t="str">
        <f t="shared" si="2"/>
        <v>tad</v>
      </c>
      <c r="S38" s="158" t="str">
        <f t="shared" si="3"/>
        <v>tad</v>
      </c>
      <c r="T38" s="158" t="str">
        <f t="shared" si="4"/>
        <v>tad</v>
      </c>
      <c r="U38" s="158" t="str">
        <f t="shared" si="5"/>
        <v>tad</v>
      </c>
      <c r="V38" s="158" t="str">
        <f t="shared" si="6"/>
        <v>tad</v>
      </c>
      <c r="W38" s="158" t="str">
        <f t="shared" si="7"/>
        <v>tad</v>
      </c>
      <c r="X38" s="158" t="str">
        <f t="shared" si="8"/>
        <v>tad</v>
      </c>
      <c r="Y38" s="158" t="str">
        <f t="shared" si="9"/>
        <v>tad</v>
      </c>
      <c r="Z38" s="158" t="str">
        <f t="shared" si="10"/>
        <v>tad</v>
      </c>
      <c r="AA38" s="159" t="str">
        <f t="shared" si="11"/>
        <v>tad</v>
      </c>
      <c r="AC38" s="3"/>
      <c r="AG38" s="8"/>
    </row>
    <row r="39" spans="1:42" ht="15" customHeight="1" x14ac:dyDescent="0.2">
      <c r="A39" s="93">
        <v>22</v>
      </c>
      <c r="B39" s="230" t="s">
        <v>105</v>
      </c>
      <c r="C39" s="228" t="s">
        <v>105</v>
      </c>
      <c r="D39" s="228" t="s">
        <v>105</v>
      </c>
      <c r="E39" s="228" t="s">
        <v>105</v>
      </c>
      <c r="F39" s="228" t="s">
        <v>105</v>
      </c>
      <c r="G39" s="228" t="s">
        <v>105</v>
      </c>
      <c r="H39" s="228" t="s">
        <v>105</v>
      </c>
      <c r="I39" s="228" t="s">
        <v>105</v>
      </c>
      <c r="J39" s="228" t="s">
        <v>105</v>
      </c>
      <c r="K39" s="228" t="s">
        <v>105</v>
      </c>
      <c r="L39" s="228" t="s">
        <v>105</v>
      </c>
      <c r="M39" s="229" t="s">
        <v>105</v>
      </c>
      <c r="O39" s="133">
        <v>23</v>
      </c>
      <c r="P39" s="157" t="str">
        <f t="shared" si="0"/>
        <v>tad</v>
      </c>
      <c r="Q39" s="158" t="str">
        <f t="shared" si="1"/>
        <v>tad</v>
      </c>
      <c r="R39" s="158" t="str">
        <f t="shared" si="2"/>
        <v>tad</v>
      </c>
      <c r="S39" s="158" t="str">
        <f t="shared" si="3"/>
        <v>tad</v>
      </c>
      <c r="T39" s="158" t="str">
        <f t="shared" si="4"/>
        <v>tad</v>
      </c>
      <c r="U39" s="158" t="str">
        <f t="shared" si="5"/>
        <v>tad</v>
      </c>
      <c r="V39" s="158" t="str">
        <f t="shared" si="6"/>
        <v>tad</v>
      </c>
      <c r="W39" s="158" t="str">
        <f t="shared" si="7"/>
        <v>tad</v>
      </c>
      <c r="X39" s="158" t="str">
        <f t="shared" si="8"/>
        <v>tad</v>
      </c>
      <c r="Y39" s="158" t="str">
        <f t="shared" si="9"/>
        <v>tad</v>
      </c>
      <c r="Z39" s="158" t="str">
        <f t="shared" si="10"/>
        <v>tad</v>
      </c>
      <c r="AA39" s="159" t="str">
        <f t="shared" si="11"/>
        <v>tad</v>
      </c>
      <c r="AC39" s="3"/>
      <c r="AG39" s="8"/>
    </row>
    <row r="40" spans="1:42" ht="15" customHeight="1" x14ac:dyDescent="0.2">
      <c r="A40" s="93">
        <v>23</v>
      </c>
      <c r="B40" s="227" t="s">
        <v>105</v>
      </c>
      <c r="C40" s="228" t="s">
        <v>105</v>
      </c>
      <c r="D40" s="228" t="s">
        <v>105</v>
      </c>
      <c r="E40" s="228" t="s">
        <v>105</v>
      </c>
      <c r="F40" s="228" t="s">
        <v>105</v>
      </c>
      <c r="G40" s="228" t="s">
        <v>105</v>
      </c>
      <c r="H40" s="228" t="s">
        <v>105</v>
      </c>
      <c r="I40" s="228" t="s">
        <v>105</v>
      </c>
      <c r="J40" s="228" t="s">
        <v>105</v>
      </c>
      <c r="K40" s="228" t="s">
        <v>105</v>
      </c>
      <c r="L40" s="228" t="s">
        <v>105</v>
      </c>
      <c r="M40" s="229" t="s">
        <v>105</v>
      </c>
      <c r="O40" s="133">
        <v>24</v>
      </c>
      <c r="P40" s="157" t="str">
        <f t="shared" si="0"/>
        <v>tad</v>
      </c>
      <c r="Q40" s="158" t="str">
        <f t="shared" si="1"/>
        <v>tad</v>
      </c>
      <c r="R40" s="158" t="str">
        <f t="shared" si="2"/>
        <v>tad</v>
      </c>
      <c r="S40" s="158" t="str">
        <f t="shared" si="3"/>
        <v>tad</v>
      </c>
      <c r="T40" s="158" t="str">
        <f t="shared" si="4"/>
        <v>tad</v>
      </c>
      <c r="U40" s="158" t="str">
        <f t="shared" si="5"/>
        <v>tad</v>
      </c>
      <c r="V40" s="158" t="str">
        <f t="shared" si="6"/>
        <v>tad</v>
      </c>
      <c r="W40" s="158" t="str">
        <f t="shared" si="7"/>
        <v>tad</v>
      </c>
      <c r="X40" s="158" t="str">
        <f t="shared" si="8"/>
        <v>tad</v>
      </c>
      <c r="Y40" s="158" t="str">
        <f t="shared" si="9"/>
        <v>tad</v>
      </c>
      <c r="Z40" s="158" t="str">
        <f t="shared" si="10"/>
        <v>tad</v>
      </c>
      <c r="AA40" s="159" t="str">
        <f t="shared" si="11"/>
        <v>tad</v>
      </c>
      <c r="AC40" s="3"/>
      <c r="AG40" s="8"/>
    </row>
    <row r="41" spans="1:42" ht="15" customHeight="1" x14ac:dyDescent="0.2">
      <c r="A41" s="93">
        <v>24</v>
      </c>
      <c r="B41" s="227" t="s">
        <v>105</v>
      </c>
      <c r="C41" s="228" t="s">
        <v>105</v>
      </c>
      <c r="D41" s="228" t="s">
        <v>105</v>
      </c>
      <c r="E41" s="228" t="s">
        <v>105</v>
      </c>
      <c r="F41" s="228" t="s">
        <v>105</v>
      </c>
      <c r="G41" s="228" t="s">
        <v>105</v>
      </c>
      <c r="H41" s="228" t="s">
        <v>105</v>
      </c>
      <c r="I41" s="228" t="s">
        <v>105</v>
      </c>
      <c r="J41" s="228" t="s">
        <v>105</v>
      </c>
      <c r="K41" s="228" t="s">
        <v>105</v>
      </c>
      <c r="L41" s="228" t="s">
        <v>105</v>
      </c>
      <c r="M41" s="229" t="s">
        <v>105</v>
      </c>
      <c r="O41" s="133">
        <v>25</v>
      </c>
      <c r="P41" s="164" t="str">
        <f t="shared" si="0"/>
        <v>tad</v>
      </c>
      <c r="Q41" s="165" t="str">
        <f t="shared" si="1"/>
        <v>tad</v>
      </c>
      <c r="R41" s="165" t="str">
        <f t="shared" si="2"/>
        <v>tad</v>
      </c>
      <c r="S41" s="165" t="str">
        <f t="shared" si="3"/>
        <v>tad</v>
      </c>
      <c r="T41" s="165" t="str">
        <f t="shared" si="4"/>
        <v>tad</v>
      </c>
      <c r="U41" s="165" t="str">
        <f t="shared" si="5"/>
        <v>tad</v>
      </c>
      <c r="V41" s="165" t="str">
        <f t="shared" si="6"/>
        <v>tad</v>
      </c>
      <c r="W41" s="165" t="str">
        <f t="shared" si="7"/>
        <v>tad</v>
      </c>
      <c r="X41" s="165" t="str">
        <f t="shared" si="8"/>
        <v>tad</v>
      </c>
      <c r="Y41" s="165" t="str">
        <f t="shared" si="9"/>
        <v>tad</v>
      </c>
      <c r="Z41" s="165" t="str">
        <f t="shared" si="10"/>
        <v>tad</v>
      </c>
      <c r="AA41" s="166" t="str">
        <f t="shared" si="11"/>
        <v>tad</v>
      </c>
      <c r="AC41" s="3"/>
      <c r="AG41" s="8"/>
    </row>
    <row r="42" spans="1:42" ht="15" customHeight="1" x14ac:dyDescent="0.2">
      <c r="A42" s="93">
        <v>25</v>
      </c>
      <c r="B42" s="227" t="s">
        <v>105</v>
      </c>
      <c r="C42" s="234" t="s">
        <v>105</v>
      </c>
      <c r="D42" s="234" t="s">
        <v>105</v>
      </c>
      <c r="E42" s="234" t="s">
        <v>105</v>
      </c>
      <c r="F42" s="234" t="s">
        <v>105</v>
      </c>
      <c r="G42" s="234" t="s">
        <v>105</v>
      </c>
      <c r="H42" s="234" t="s">
        <v>105</v>
      </c>
      <c r="I42" s="234" t="s">
        <v>105</v>
      </c>
      <c r="J42" s="234" t="s">
        <v>105</v>
      </c>
      <c r="K42" s="234" t="s">
        <v>105</v>
      </c>
      <c r="L42" s="234" t="s">
        <v>105</v>
      </c>
      <c r="M42" s="235" t="s">
        <v>105</v>
      </c>
      <c r="O42" s="134">
        <v>26</v>
      </c>
      <c r="P42" s="160" t="str">
        <f t="shared" si="0"/>
        <v>tad</v>
      </c>
      <c r="Q42" s="161" t="str">
        <f t="shared" si="1"/>
        <v>tad</v>
      </c>
      <c r="R42" s="161" t="str">
        <f t="shared" si="2"/>
        <v>tad</v>
      </c>
      <c r="S42" s="161" t="str">
        <f t="shared" si="3"/>
        <v>tad</v>
      </c>
      <c r="T42" s="161" t="str">
        <f t="shared" si="4"/>
        <v>tad</v>
      </c>
      <c r="U42" s="161" t="str">
        <f t="shared" si="5"/>
        <v>tad</v>
      </c>
      <c r="V42" s="161" t="str">
        <f t="shared" si="6"/>
        <v>tad</v>
      </c>
      <c r="W42" s="161" t="str">
        <f t="shared" si="7"/>
        <v>tad</v>
      </c>
      <c r="X42" s="161" t="str">
        <f t="shared" si="8"/>
        <v>tad</v>
      </c>
      <c r="Y42" s="161" t="str">
        <f t="shared" si="9"/>
        <v>tad</v>
      </c>
      <c r="Z42" s="161" t="str">
        <f t="shared" si="10"/>
        <v>tad</v>
      </c>
      <c r="AA42" s="162" t="str">
        <f t="shared" si="11"/>
        <v>tad</v>
      </c>
      <c r="AC42" s="3"/>
      <c r="AG42" s="8"/>
    </row>
    <row r="43" spans="1:42" ht="15" customHeight="1" x14ac:dyDescent="0.2">
      <c r="A43" s="94">
        <v>26</v>
      </c>
      <c r="B43" s="227" t="s">
        <v>105</v>
      </c>
      <c r="C43" s="231" t="s">
        <v>105</v>
      </c>
      <c r="D43" s="231" t="s">
        <v>105</v>
      </c>
      <c r="E43" s="231" t="s">
        <v>105</v>
      </c>
      <c r="F43" s="231" t="s">
        <v>105</v>
      </c>
      <c r="G43" s="231" t="s">
        <v>105</v>
      </c>
      <c r="H43" s="231" t="s">
        <v>105</v>
      </c>
      <c r="I43" s="231" t="s">
        <v>105</v>
      </c>
      <c r="J43" s="231" t="s">
        <v>105</v>
      </c>
      <c r="K43" s="231" t="s">
        <v>105</v>
      </c>
      <c r="L43" s="231" t="s">
        <v>105</v>
      </c>
      <c r="M43" s="232" t="s">
        <v>105</v>
      </c>
      <c r="O43" s="133">
        <v>27</v>
      </c>
      <c r="P43" s="157" t="str">
        <f t="shared" si="0"/>
        <v>tad</v>
      </c>
      <c r="Q43" s="158" t="str">
        <f t="shared" si="1"/>
        <v>tad</v>
      </c>
      <c r="R43" s="158" t="str">
        <f t="shared" si="2"/>
        <v>tad</v>
      </c>
      <c r="S43" s="158" t="str">
        <f t="shared" si="3"/>
        <v>tad</v>
      </c>
      <c r="T43" s="158" t="str">
        <f t="shared" si="4"/>
        <v>tad</v>
      </c>
      <c r="U43" s="158" t="str">
        <f t="shared" si="5"/>
        <v>tad</v>
      </c>
      <c r="V43" s="158" t="str">
        <f t="shared" si="6"/>
        <v>tad</v>
      </c>
      <c r="W43" s="158" t="str">
        <f t="shared" si="7"/>
        <v>tad</v>
      </c>
      <c r="X43" s="158" t="str">
        <f t="shared" si="8"/>
        <v>tad</v>
      </c>
      <c r="Y43" s="158" t="str">
        <f t="shared" si="9"/>
        <v>tad</v>
      </c>
      <c r="Z43" s="158" t="str">
        <f t="shared" si="10"/>
        <v>tad</v>
      </c>
      <c r="AA43" s="159" t="str">
        <f t="shared" si="11"/>
        <v>tad</v>
      </c>
      <c r="AC43" s="3"/>
      <c r="AG43" s="8"/>
    </row>
    <row r="44" spans="1:42" ht="15" customHeight="1" x14ac:dyDescent="0.2">
      <c r="A44" s="93">
        <v>27</v>
      </c>
      <c r="B44" s="230" t="s">
        <v>105</v>
      </c>
      <c r="C44" s="228" t="s">
        <v>105</v>
      </c>
      <c r="D44" s="228" t="s">
        <v>105</v>
      </c>
      <c r="E44" s="228" t="s">
        <v>105</v>
      </c>
      <c r="F44" s="228" t="s">
        <v>105</v>
      </c>
      <c r="G44" s="228" t="s">
        <v>105</v>
      </c>
      <c r="H44" s="228" t="s">
        <v>105</v>
      </c>
      <c r="I44" s="228" t="s">
        <v>105</v>
      </c>
      <c r="J44" s="228" t="s">
        <v>105</v>
      </c>
      <c r="K44" s="228" t="s">
        <v>105</v>
      </c>
      <c r="L44" s="228" t="s">
        <v>105</v>
      </c>
      <c r="M44" s="229" t="s">
        <v>105</v>
      </c>
      <c r="O44" s="133">
        <v>28</v>
      </c>
      <c r="P44" s="157" t="str">
        <f t="shared" si="0"/>
        <v>tad</v>
      </c>
      <c r="Q44" s="158" t="str">
        <f t="shared" si="1"/>
        <v>tad</v>
      </c>
      <c r="R44" s="158" t="str">
        <f t="shared" si="2"/>
        <v>tad</v>
      </c>
      <c r="S44" s="158" t="str">
        <f t="shared" si="3"/>
        <v>tad</v>
      </c>
      <c r="T44" s="158" t="str">
        <f t="shared" si="4"/>
        <v>tad</v>
      </c>
      <c r="U44" s="158" t="str">
        <f t="shared" si="5"/>
        <v>tad</v>
      </c>
      <c r="V44" s="158" t="str">
        <f t="shared" si="6"/>
        <v>tad</v>
      </c>
      <c r="W44" s="158" t="str">
        <f t="shared" si="7"/>
        <v>tad</v>
      </c>
      <c r="X44" s="158" t="str">
        <f t="shared" si="8"/>
        <v>tad</v>
      </c>
      <c r="Y44" s="158" t="str">
        <f t="shared" si="9"/>
        <v>tad</v>
      </c>
      <c r="Z44" s="158" t="str">
        <f t="shared" si="10"/>
        <v>tad</v>
      </c>
      <c r="AA44" s="159" t="str">
        <f t="shared" si="11"/>
        <v>tad</v>
      </c>
      <c r="AC44" s="3"/>
      <c r="AG44" s="8"/>
    </row>
    <row r="45" spans="1:42" ht="15" customHeight="1" x14ac:dyDescent="0.2">
      <c r="A45" s="93">
        <v>28</v>
      </c>
      <c r="B45" s="227" t="s">
        <v>105</v>
      </c>
      <c r="C45" s="228" t="s">
        <v>105</v>
      </c>
      <c r="D45" s="228" t="s">
        <v>105</v>
      </c>
      <c r="E45" s="228" t="s">
        <v>105</v>
      </c>
      <c r="F45" s="228" t="s">
        <v>105</v>
      </c>
      <c r="G45" s="228" t="s">
        <v>105</v>
      </c>
      <c r="H45" s="228" t="s">
        <v>105</v>
      </c>
      <c r="I45" s="228" t="s">
        <v>105</v>
      </c>
      <c r="J45" s="228" t="s">
        <v>105</v>
      </c>
      <c r="K45" s="228" t="s">
        <v>105</v>
      </c>
      <c r="L45" s="228" t="s">
        <v>105</v>
      </c>
      <c r="M45" s="229" t="s">
        <v>105</v>
      </c>
      <c r="O45" s="133">
        <v>29</v>
      </c>
      <c r="P45" s="157" t="str">
        <f>IF(B46="tad","tad",IF(B46&lt;$F$11,$H$11*(B46-$J$11)^$L$11,$H$12*(B46-$J$12)^$L$12))</f>
        <v>tad</v>
      </c>
      <c r="Q45" s="163"/>
      <c r="R45" s="158" t="str">
        <f t="shared" ref="R45:AA46" si="12">IF(D46="tad","tad",IF(D46&lt;$F$11,$H$11*(D46-$J$11)^$L$11,$H$12*(D46-$J$12)^$L$12))</f>
        <v>tad</v>
      </c>
      <c r="S45" s="158" t="str">
        <f t="shared" si="12"/>
        <v>tad</v>
      </c>
      <c r="T45" s="158" t="str">
        <f t="shared" si="12"/>
        <v>tad</v>
      </c>
      <c r="U45" s="158" t="str">
        <f t="shared" si="12"/>
        <v>tad</v>
      </c>
      <c r="V45" s="158" t="str">
        <f t="shared" si="12"/>
        <v>tad</v>
      </c>
      <c r="W45" s="158" t="str">
        <f t="shared" si="12"/>
        <v>tad</v>
      </c>
      <c r="X45" s="158" t="str">
        <f t="shared" si="12"/>
        <v>tad</v>
      </c>
      <c r="Y45" s="158" t="str">
        <f t="shared" si="12"/>
        <v>tad</v>
      </c>
      <c r="Z45" s="158" t="str">
        <f t="shared" si="12"/>
        <v>tad</v>
      </c>
      <c r="AA45" s="159" t="str">
        <f t="shared" si="12"/>
        <v>tad</v>
      </c>
      <c r="AC45" s="3"/>
      <c r="AG45" s="2"/>
    </row>
    <row r="46" spans="1:42" ht="15" customHeight="1" x14ac:dyDescent="0.2">
      <c r="A46" s="93">
        <v>29</v>
      </c>
      <c r="B46" s="227" t="s">
        <v>105</v>
      </c>
      <c r="C46" s="236"/>
      <c r="D46" s="228" t="s">
        <v>105</v>
      </c>
      <c r="E46" s="228" t="s">
        <v>105</v>
      </c>
      <c r="F46" s="228" t="s">
        <v>105</v>
      </c>
      <c r="G46" s="228" t="s">
        <v>105</v>
      </c>
      <c r="H46" s="228" t="s">
        <v>105</v>
      </c>
      <c r="I46" s="228" t="s">
        <v>105</v>
      </c>
      <c r="J46" s="228" t="s">
        <v>105</v>
      </c>
      <c r="K46" s="228" t="s">
        <v>105</v>
      </c>
      <c r="L46" s="228" t="s">
        <v>105</v>
      </c>
      <c r="M46" s="229" t="s">
        <v>105</v>
      </c>
      <c r="O46" s="133">
        <v>30</v>
      </c>
      <c r="P46" s="157" t="str">
        <f>IF(B47="tad","tad",IF(B47&lt;$F$11,$H$11*(B47-$J$11)^$L$11,$H$12*(B47-$J$12)^$L$12))</f>
        <v>tad</v>
      </c>
      <c r="Q46" s="163"/>
      <c r="R46" s="158" t="str">
        <f t="shared" si="12"/>
        <v>tad</v>
      </c>
      <c r="S46" s="158" t="str">
        <f t="shared" si="12"/>
        <v>tad</v>
      </c>
      <c r="T46" s="158" t="str">
        <f t="shared" si="12"/>
        <v>tad</v>
      </c>
      <c r="U46" s="158" t="str">
        <f t="shared" si="12"/>
        <v>tad</v>
      </c>
      <c r="V46" s="158" t="str">
        <f t="shared" si="12"/>
        <v>tad</v>
      </c>
      <c r="W46" s="158" t="str">
        <f t="shared" si="12"/>
        <v>tad</v>
      </c>
      <c r="X46" s="158" t="str">
        <f t="shared" si="12"/>
        <v>tad</v>
      </c>
      <c r="Y46" s="158" t="str">
        <f t="shared" si="12"/>
        <v>tad</v>
      </c>
      <c r="Z46" s="158" t="str">
        <f t="shared" si="12"/>
        <v>tad</v>
      </c>
      <c r="AA46" s="159" t="str">
        <f t="shared" si="12"/>
        <v>tad</v>
      </c>
      <c r="AC46" s="35"/>
      <c r="AG46" s="2"/>
    </row>
    <row r="47" spans="1:42" ht="15" customHeight="1" x14ac:dyDescent="0.2">
      <c r="A47" s="93">
        <v>30</v>
      </c>
      <c r="B47" s="227" t="s">
        <v>105</v>
      </c>
      <c r="C47" s="236"/>
      <c r="D47" s="228" t="s">
        <v>105</v>
      </c>
      <c r="E47" s="228" t="s">
        <v>105</v>
      </c>
      <c r="F47" s="228" t="s">
        <v>105</v>
      </c>
      <c r="G47" s="228" t="s">
        <v>105</v>
      </c>
      <c r="H47" s="228" t="s">
        <v>105</v>
      </c>
      <c r="I47" s="228" t="s">
        <v>105</v>
      </c>
      <c r="J47" s="228" t="s">
        <v>105</v>
      </c>
      <c r="K47" s="228" t="s">
        <v>105</v>
      </c>
      <c r="L47" s="228" t="s">
        <v>105</v>
      </c>
      <c r="M47" s="229" t="s">
        <v>105</v>
      </c>
      <c r="O47" s="133">
        <v>31</v>
      </c>
      <c r="P47" s="157" t="str">
        <f>IF(B48="tad","tad",IF(B48&lt;$F$11,$H$11*(B48-$J$11)^$L$11,$H$12*(B48-$J$12)^$L$12))</f>
        <v>tad</v>
      </c>
      <c r="Q47" s="163"/>
      <c r="R47" s="158" t="str">
        <f>IF(D48="tad","tad",IF(D48&lt;$F$11,$H$11*(D48-$J$11)^$L$11,$H$12*(D48-$J$12)^$L$12))</f>
        <v>tad</v>
      </c>
      <c r="S47" s="163"/>
      <c r="T47" s="158" t="str">
        <f>IF(F48="tad","tad",IF(F48&lt;$F$11,$H$11*(F48-$J$11)^$L$11,$H$12*(F48-$J$12)^$L$12))</f>
        <v>tad</v>
      </c>
      <c r="U47" s="163"/>
      <c r="V47" s="158" t="str">
        <f>IF(H48="tad","tad",IF(H48&lt;$F$11,$H$11*(H48-$J$11)^$L$11,$H$12*(H48-$J$12)^$L$12))</f>
        <v>tad</v>
      </c>
      <c r="W47" s="158" t="str">
        <f>IF(I48="tad","tad",IF(I48&lt;$F$11,$H$11*(I48-$J$11)^$L$11,$H$12*(I48-$J$12)^$L$12))</f>
        <v>tad</v>
      </c>
      <c r="X47" s="163"/>
      <c r="Y47" s="158" t="str">
        <f>IF(K48="tad","tad",IF(K48&lt;$F$11,$H$11*(K48-$J$11)^$L$11,$H$12*(K48-$J$12)^$L$12))</f>
        <v>tad</v>
      </c>
      <c r="Z47" s="163"/>
      <c r="AA47" s="159" t="str">
        <f>IF(M48="tad","tad",IF(M48&lt;$F$11,$H$11*(M48-$J$11)^$L$11,$H$12*(M48-$J$12)^$L$12))</f>
        <v>tad</v>
      </c>
      <c r="AC47" s="3"/>
    </row>
    <row r="48" spans="1:42" ht="15" customHeight="1" x14ac:dyDescent="0.2">
      <c r="A48" s="92">
        <v>31</v>
      </c>
      <c r="B48" s="237" t="s">
        <v>105</v>
      </c>
      <c r="C48" s="238"/>
      <c r="D48" s="239" t="s">
        <v>105</v>
      </c>
      <c r="E48" s="238"/>
      <c r="F48" s="239" t="s">
        <v>105</v>
      </c>
      <c r="G48" s="238"/>
      <c r="H48" s="239" t="s">
        <v>105</v>
      </c>
      <c r="I48" s="239" t="s">
        <v>105</v>
      </c>
      <c r="J48" s="238"/>
      <c r="K48" s="239" t="s">
        <v>105</v>
      </c>
      <c r="L48" s="238"/>
      <c r="M48" s="240" t="s">
        <v>105</v>
      </c>
      <c r="O48" s="135"/>
      <c r="P48" s="111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7"/>
      <c r="AC48" s="3"/>
      <c r="AE48" s="1" t="s">
        <v>0</v>
      </c>
      <c r="AF48" s="1" t="s">
        <v>1</v>
      </c>
      <c r="AG48" s="1" t="s">
        <v>2</v>
      </c>
      <c r="AH48" s="1" t="s">
        <v>3</v>
      </c>
      <c r="AI48" s="1" t="s">
        <v>4</v>
      </c>
      <c r="AJ48" s="1" t="s">
        <v>5</v>
      </c>
      <c r="AK48" s="1" t="s">
        <v>6</v>
      </c>
      <c r="AL48" s="1" t="s">
        <v>7</v>
      </c>
      <c r="AM48" s="1" t="s">
        <v>8</v>
      </c>
      <c r="AN48" s="1" t="s">
        <v>9</v>
      </c>
      <c r="AO48" s="1" t="s">
        <v>10</v>
      </c>
      <c r="AP48" s="1" t="s">
        <v>11</v>
      </c>
    </row>
    <row r="49" spans="1:42" x14ac:dyDescent="0.2">
      <c r="A49" s="95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7"/>
      <c r="O49" s="136" t="s">
        <v>15</v>
      </c>
      <c r="P49" s="210" t="str">
        <f t="shared" ref="P49:AA49" si="13">IF(P53&gt;$AK$63,"tad",IF(P55&gt;$AK$63,"tad",MAX(P17:P47)))</f>
        <v>tad</v>
      </c>
      <c r="Q49" s="210" t="str">
        <f t="shared" si="13"/>
        <v>tad</v>
      </c>
      <c r="R49" s="210" t="str">
        <f t="shared" si="13"/>
        <v>tad</v>
      </c>
      <c r="S49" s="210" t="str">
        <f t="shared" si="13"/>
        <v>tad</v>
      </c>
      <c r="T49" s="210" t="str">
        <f t="shared" si="13"/>
        <v>tad</v>
      </c>
      <c r="U49" s="210" t="str">
        <f t="shared" si="13"/>
        <v>tad</v>
      </c>
      <c r="V49" s="210" t="str">
        <f t="shared" si="13"/>
        <v>tad</v>
      </c>
      <c r="W49" s="210" t="str">
        <f t="shared" si="13"/>
        <v>tad</v>
      </c>
      <c r="X49" s="210" t="str">
        <f t="shared" si="13"/>
        <v>tad</v>
      </c>
      <c r="Y49" s="210" t="str">
        <f t="shared" si="13"/>
        <v>tad</v>
      </c>
      <c r="Z49" s="210" t="str">
        <f t="shared" si="13"/>
        <v>tad</v>
      </c>
      <c r="AA49" s="216" t="str">
        <f t="shared" si="13"/>
        <v>tad</v>
      </c>
      <c r="AC49" s="9">
        <f>MAX(P17:AA47)</f>
        <v>0</v>
      </c>
      <c r="AE49">
        <v>31</v>
      </c>
      <c r="AF49">
        <v>28</v>
      </c>
      <c r="AG49">
        <v>31</v>
      </c>
      <c r="AH49">
        <v>30</v>
      </c>
      <c r="AI49">
        <v>31</v>
      </c>
      <c r="AJ49">
        <v>30</v>
      </c>
      <c r="AK49">
        <v>31</v>
      </c>
      <c r="AL49">
        <v>31</v>
      </c>
      <c r="AM49">
        <v>30</v>
      </c>
      <c r="AN49">
        <v>31</v>
      </c>
      <c r="AO49">
        <v>30</v>
      </c>
      <c r="AP49">
        <v>31</v>
      </c>
    </row>
    <row r="50" spans="1:42" x14ac:dyDescent="0.2">
      <c r="O50" s="135" t="s">
        <v>36</v>
      </c>
      <c r="P50" s="211" t="str">
        <f t="shared" ref="P50:AA50" si="14">IF(P53&gt;$AK$63,"tad",IF(P55&gt;$AK$63,"tad",AVERAGE(P17:P47)))</f>
        <v>tad</v>
      </c>
      <c r="Q50" s="211" t="str">
        <f t="shared" si="14"/>
        <v>tad</v>
      </c>
      <c r="R50" s="211" t="str">
        <f t="shared" si="14"/>
        <v>tad</v>
      </c>
      <c r="S50" s="211" t="str">
        <f t="shared" si="14"/>
        <v>tad</v>
      </c>
      <c r="T50" s="211" t="str">
        <f t="shared" si="14"/>
        <v>tad</v>
      </c>
      <c r="U50" s="211" t="str">
        <f t="shared" si="14"/>
        <v>tad</v>
      </c>
      <c r="V50" s="211" t="str">
        <f t="shared" si="14"/>
        <v>tad</v>
      </c>
      <c r="W50" s="211" t="str">
        <f t="shared" si="14"/>
        <v>tad</v>
      </c>
      <c r="X50" s="211" t="str">
        <f t="shared" si="14"/>
        <v>tad</v>
      </c>
      <c r="Y50" s="211" t="str">
        <f t="shared" si="14"/>
        <v>tad</v>
      </c>
      <c r="Z50" s="211" t="str">
        <f t="shared" si="14"/>
        <v>tad</v>
      </c>
      <c r="AA50" s="217" t="str">
        <f t="shared" si="14"/>
        <v>tad</v>
      </c>
      <c r="AC50" s="3"/>
      <c r="AD50" s="23" t="s">
        <v>32</v>
      </c>
      <c r="AE50">
        <v>15</v>
      </c>
      <c r="AF50">
        <v>15</v>
      </c>
      <c r="AG50">
        <v>15</v>
      </c>
      <c r="AH50">
        <v>15</v>
      </c>
      <c r="AI50">
        <v>15</v>
      </c>
      <c r="AJ50">
        <v>15</v>
      </c>
      <c r="AK50">
        <v>15</v>
      </c>
      <c r="AL50">
        <v>15</v>
      </c>
      <c r="AM50">
        <v>15</v>
      </c>
      <c r="AN50">
        <v>15</v>
      </c>
      <c r="AO50">
        <v>15</v>
      </c>
      <c r="AP50">
        <v>15</v>
      </c>
    </row>
    <row r="51" spans="1:42" x14ac:dyDescent="0.2">
      <c r="O51" s="137" t="s">
        <v>14</v>
      </c>
      <c r="P51" s="212" t="str">
        <f t="shared" ref="P51:AA51" si="15">IF(P53&gt;$AK$63,"tad",IF(P55&gt;$AK$63,"tad",MIN(P17:P47)))</f>
        <v>tad</v>
      </c>
      <c r="Q51" s="212" t="str">
        <f t="shared" si="15"/>
        <v>tad</v>
      </c>
      <c r="R51" s="212" t="str">
        <f t="shared" si="15"/>
        <v>tad</v>
      </c>
      <c r="S51" s="212" t="str">
        <f t="shared" si="15"/>
        <v>tad</v>
      </c>
      <c r="T51" s="212" t="str">
        <f t="shared" si="15"/>
        <v>tad</v>
      </c>
      <c r="U51" s="212" t="str">
        <f t="shared" si="15"/>
        <v>tad</v>
      </c>
      <c r="V51" s="212" t="str">
        <f t="shared" si="15"/>
        <v>tad</v>
      </c>
      <c r="W51" s="212" t="str">
        <f t="shared" si="15"/>
        <v>tad</v>
      </c>
      <c r="X51" s="212" t="str">
        <f t="shared" si="15"/>
        <v>tad</v>
      </c>
      <c r="Y51" s="212" t="str">
        <f t="shared" si="15"/>
        <v>tad</v>
      </c>
      <c r="Z51" s="212" t="str">
        <f t="shared" si="15"/>
        <v>tad</v>
      </c>
      <c r="AA51" s="218" t="str">
        <f t="shared" si="15"/>
        <v>tad</v>
      </c>
      <c r="AC51" s="3"/>
      <c r="AD51" s="2" t="s">
        <v>16</v>
      </c>
      <c r="AE51" s="2">
        <f t="shared" ref="AE51:AP51" si="16">COUNT(P17:P31)</f>
        <v>0</v>
      </c>
      <c r="AF51" s="2">
        <f t="shared" si="16"/>
        <v>0</v>
      </c>
      <c r="AG51" s="2">
        <f t="shared" si="16"/>
        <v>0</v>
      </c>
      <c r="AH51" s="2">
        <f t="shared" si="16"/>
        <v>0</v>
      </c>
      <c r="AI51" s="2">
        <f t="shared" si="16"/>
        <v>0</v>
      </c>
      <c r="AJ51" s="2">
        <f t="shared" si="16"/>
        <v>0</v>
      </c>
      <c r="AK51" s="2">
        <f t="shared" si="16"/>
        <v>0</v>
      </c>
      <c r="AL51" s="2">
        <f t="shared" si="16"/>
        <v>0</v>
      </c>
      <c r="AM51" s="2">
        <f t="shared" si="16"/>
        <v>0</v>
      </c>
      <c r="AN51" s="2">
        <f t="shared" si="16"/>
        <v>0</v>
      </c>
      <c r="AO51" s="2">
        <f t="shared" si="16"/>
        <v>0</v>
      </c>
      <c r="AP51" s="2">
        <f t="shared" si="16"/>
        <v>0</v>
      </c>
    </row>
    <row r="52" spans="1:42" x14ac:dyDescent="0.2">
      <c r="O52" s="135" t="s">
        <v>35</v>
      </c>
      <c r="P52" s="213" t="str">
        <f t="shared" ref="P52:AA52" si="17">IF(P53&gt;$AK$63,"tad",AVERAGE(P17:P31))</f>
        <v>tad</v>
      </c>
      <c r="Q52" s="213" t="str">
        <f t="shared" si="17"/>
        <v>tad</v>
      </c>
      <c r="R52" s="213" t="str">
        <f t="shared" si="17"/>
        <v>tad</v>
      </c>
      <c r="S52" s="213" t="str">
        <f t="shared" si="17"/>
        <v>tad</v>
      </c>
      <c r="T52" s="213" t="str">
        <f t="shared" si="17"/>
        <v>tad</v>
      </c>
      <c r="U52" s="213" t="str">
        <f t="shared" si="17"/>
        <v>tad</v>
      </c>
      <c r="V52" s="213" t="str">
        <f t="shared" si="17"/>
        <v>tad</v>
      </c>
      <c r="W52" s="213" t="str">
        <f t="shared" si="17"/>
        <v>tad</v>
      </c>
      <c r="X52" s="213" t="str">
        <f t="shared" si="17"/>
        <v>tad</v>
      </c>
      <c r="Y52" s="213" t="str">
        <f t="shared" si="17"/>
        <v>tad</v>
      </c>
      <c r="Z52" s="213" t="str">
        <f t="shared" si="17"/>
        <v>tad</v>
      </c>
      <c r="AA52" s="219" t="str">
        <f t="shared" si="17"/>
        <v>tad</v>
      </c>
      <c r="AC52" s="209">
        <f>COUNT(P52:AA52)</f>
        <v>0</v>
      </c>
      <c r="AD52" t="s">
        <v>17</v>
      </c>
      <c r="AE52">
        <f t="shared" ref="AE52:AP52" si="18">AE50-AE51</f>
        <v>15</v>
      </c>
      <c r="AF52">
        <f t="shared" si="18"/>
        <v>15</v>
      </c>
      <c r="AG52">
        <f t="shared" si="18"/>
        <v>15</v>
      </c>
      <c r="AH52">
        <f t="shared" si="18"/>
        <v>15</v>
      </c>
      <c r="AI52">
        <f t="shared" si="18"/>
        <v>15</v>
      </c>
      <c r="AJ52">
        <f t="shared" si="18"/>
        <v>15</v>
      </c>
      <c r="AK52">
        <f t="shared" si="18"/>
        <v>15</v>
      </c>
      <c r="AL52">
        <f t="shared" si="18"/>
        <v>15</v>
      </c>
      <c r="AM52">
        <f t="shared" si="18"/>
        <v>15</v>
      </c>
      <c r="AN52">
        <f t="shared" si="18"/>
        <v>15</v>
      </c>
      <c r="AO52">
        <f t="shared" si="18"/>
        <v>15</v>
      </c>
      <c r="AP52">
        <f t="shared" si="18"/>
        <v>15</v>
      </c>
    </row>
    <row r="53" spans="1:42" x14ac:dyDescent="0.2">
      <c r="O53" s="137" t="s">
        <v>29</v>
      </c>
      <c r="P53" s="214">
        <f t="shared" ref="P53:AA53" si="19">IF(AE52&gt;0,AE52,0)</f>
        <v>15</v>
      </c>
      <c r="Q53" s="214">
        <f t="shared" si="19"/>
        <v>15</v>
      </c>
      <c r="R53" s="214">
        <f t="shared" si="19"/>
        <v>15</v>
      </c>
      <c r="S53" s="214">
        <f t="shared" si="19"/>
        <v>15</v>
      </c>
      <c r="T53" s="214">
        <f t="shared" si="19"/>
        <v>15</v>
      </c>
      <c r="U53" s="214">
        <f t="shared" si="19"/>
        <v>15</v>
      </c>
      <c r="V53" s="214">
        <f t="shared" si="19"/>
        <v>15</v>
      </c>
      <c r="W53" s="214">
        <f t="shared" si="19"/>
        <v>15</v>
      </c>
      <c r="X53" s="214">
        <f t="shared" si="19"/>
        <v>15</v>
      </c>
      <c r="Y53" s="214">
        <f t="shared" si="19"/>
        <v>15</v>
      </c>
      <c r="Z53" s="214">
        <f t="shared" si="19"/>
        <v>15</v>
      </c>
      <c r="AA53" s="220">
        <f t="shared" si="19"/>
        <v>15</v>
      </c>
      <c r="AC53" s="209"/>
      <c r="AD53" s="23" t="s">
        <v>33</v>
      </c>
      <c r="AE53">
        <v>16</v>
      </c>
      <c r="AF53">
        <v>13</v>
      </c>
      <c r="AG53">
        <v>16</v>
      </c>
      <c r="AH53">
        <v>15</v>
      </c>
      <c r="AI53">
        <v>16</v>
      </c>
      <c r="AJ53">
        <v>15</v>
      </c>
      <c r="AK53">
        <v>16</v>
      </c>
      <c r="AL53">
        <v>16</v>
      </c>
      <c r="AM53">
        <v>15</v>
      </c>
      <c r="AN53">
        <v>16</v>
      </c>
      <c r="AO53">
        <v>15</v>
      </c>
      <c r="AP53">
        <v>16</v>
      </c>
    </row>
    <row r="54" spans="1:42" x14ac:dyDescent="0.2">
      <c r="O54" s="135" t="s">
        <v>38</v>
      </c>
      <c r="P54" s="213" t="str">
        <f t="shared" ref="P54:AA54" si="20">IF(P55&gt;$AK$63,"tad",AVERAGE(P32:P47))</f>
        <v>tad</v>
      </c>
      <c r="Q54" s="213" t="str">
        <f t="shared" si="20"/>
        <v>tad</v>
      </c>
      <c r="R54" s="213" t="str">
        <f t="shared" si="20"/>
        <v>tad</v>
      </c>
      <c r="S54" s="213" t="str">
        <f t="shared" si="20"/>
        <v>tad</v>
      </c>
      <c r="T54" s="213" t="str">
        <f t="shared" si="20"/>
        <v>tad</v>
      </c>
      <c r="U54" s="213" t="str">
        <f t="shared" si="20"/>
        <v>tad</v>
      </c>
      <c r="V54" s="213" t="str">
        <f t="shared" si="20"/>
        <v>tad</v>
      </c>
      <c r="W54" s="213" t="str">
        <f t="shared" si="20"/>
        <v>tad</v>
      </c>
      <c r="X54" s="213" t="str">
        <f t="shared" si="20"/>
        <v>tad</v>
      </c>
      <c r="Y54" s="213" t="str">
        <f t="shared" si="20"/>
        <v>tad</v>
      </c>
      <c r="Z54" s="213" t="str">
        <f t="shared" si="20"/>
        <v>tad</v>
      </c>
      <c r="AA54" s="219" t="str">
        <f t="shared" si="20"/>
        <v>tad</v>
      </c>
      <c r="AC54" s="209">
        <f>COUNT(P54:AA54)</f>
        <v>0</v>
      </c>
      <c r="AD54" s="2" t="s">
        <v>16</v>
      </c>
      <c r="AE54" s="2">
        <f t="shared" ref="AE54:AP54" si="21">COUNT(P32:P47)</f>
        <v>0</v>
      </c>
      <c r="AF54" s="2">
        <f t="shared" si="21"/>
        <v>0</v>
      </c>
      <c r="AG54" s="2">
        <f t="shared" si="21"/>
        <v>0</v>
      </c>
      <c r="AH54" s="2">
        <f t="shared" si="21"/>
        <v>0</v>
      </c>
      <c r="AI54" s="2">
        <f t="shared" si="21"/>
        <v>0</v>
      </c>
      <c r="AJ54" s="2">
        <f t="shared" si="21"/>
        <v>0</v>
      </c>
      <c r="AK54" s="2">
        <f t="shared" si="21"/>
        <v>0</v>
      </c>
      <c r="AL54" s="2">
        <f t="shared" si="21"/>
        <v>0</v>
      </c>
      <c r="AM54" s="2">
        <f t="shared" si="21"/>
        <v>0</v>
      </c>
      <c r="AN54" s="2">
        <f t="shared" si="21"/>
        <v>0</v>
      </c>
      <c r="AO54" s="2">
        <f t="shared" si="21"/>
        <v>0</v>
      </c>
      <c r="AP54" s="2">
        <f t="shared" si="21"/>
        <v>0</v>
      </c>
    </row>
    <row r="55" spans="1:42" x14ac:dyDescent="0.2">
      <c r="O55" s="138" t="s">
        <v>29</v>
      </c>
      <c r="P55" s="215">
        <f t="shared" ref="P55:AA55" si="22">IF(AE55&gt;0,AE55,0)</f>
        <v>16</v>
      </c>
      <c r="Q55" s="215">
        <f t="shared" si="22"/>
        <v>13</v>
      </c>
      <c r="R55" s="215">
        <f t="shared" si="22"/>
        <v>16</v>
      </c>
      <c r="S55" s="215">
        <f t="shared" si="22"/>
        <v>15</v>
      </c>
      <c r="T55" s="215">
        <f t="shared" si="22"/>
        <v>16</v>
      </c>
      <c r="U55" s="215">
        <f t="shared" si="22"/>
        <v>15</v>
      </c>
      <c r="V55" s="215">
        <f t="shared" si="22"/>
        <v>16</v>
      </c>
      <c r="W55" s="215">
        <f t="shared" si="22"/>
        <v>16</v>
      </c>
      <c r="X55" s="215">
        <f t="shared" si="22"/>
        <v>15</v>
      </c>
      <c r="Y55" s="215">
        <f t="shared" si="22"/>
        <v>16</v>
      </c>
      <c r="Z55" s="215">
        <f t="shared" si="22"/>
        <v>15</v>
      </c>
      <c r="AA55" s="221">
        <f t="shared" si="22"/>
        <v>16</v>
      </c>
      <c r="AC55" s="3"/>
      <c r="AD55" t="s">
        <v>17</v>
      </c>
      <c r="AE55">
        <f t="shared" ref="AE55:AP55" si="23">AE53-AE54</f>
        <v>16</v>
      </c>
      <c r="AF55">
        <f t="shared" si="23"/>
        <v>13</v>
      </c>
      <c r="AG55">
        <f t="shared" si="23"/>
        <v>16</v>
      </c>
      <c r="AH55">
        <f t="shared" si="23"/>
        <v>15</v>
      </c>
      <c r="AI55">
        <f t="shared" si="23"/>
        <v>16</v>
      </c>
      <c r="AJ55">
        <f t="shared" si="23"/>
        <v>15</v>
      </c>
      <c r="AK55">
        <f t="shared" si="23"/>
        <v>16</v>
      </c>
      <c r="AL55">
        <f t="shared" si="23"/>
        <v>16</v>
      </c>
      <c r="AM55">
        <f t="shared" si="23"/>
        <v>15</v>
      </c>
      <c r="AN55">
        <f t="shared" si="23"/>
        <v>16</v>
      </c>
      <c r="AO55">
        <f t="shared" si="23"/>
        <v>15</v>
      </c>
      <c r="AP55">
        <f t="shared" si="23"/>
        <v>16</v>
      </c>
    </row>
    <row r="56" spans="1:42" x14ac:dyDescent="0.2"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C56" s="3"/>
    </row>
    <row r="57" spans="1:42" ht="15.75" x14ac:dyDescent="0.25"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C57" s="3"/>
      <c r="AE57" s="19" t="s">
        <v>18</v>
      </c>
      <c r="AF57" s="79"/>
      <c r="AG57" s="80" t="str">
        <f>IF((AC52+AC54)&lt;24,"tad",AVERAGE(P50:AA50))</f>
        <v>tad</v>
      </c>
      <c r="AH57" s="11" t="s">
        <v>94</v>
      </c>
      <c r="AI57" s="5"/>
    </row>
    <row r="58" spans="1:42" x14ac:dyDescent="0.2"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C58" s="3"/>
      <c r="AE58" s="17"/>
      <c r="AF58" s="2"/>
      <c r="AG58" s="33" t="str">
        <f>IF(AG57="tad","tad",+AG57*365*24*3.6/$E$9)</f>
        <v>tad</v>
      </c>
      <c r="AH58" s="10" t="s">
        <v>82</v>
      </c>
    </row>
    <row r="59" spans="1:42" ht="14.25" x14ac:dyDescent="0.2"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C59" s="3"/>
      <c r="AE59" s="17" t="s">
        <v>12</v>
      </c>
      <c r="AF59" s="2"/>
      <c r="AG59" s="78" t="str">
        <f>IF((AC52+AC54)&lt;24,"tad",MAX(P49:AA49))</f>
        <v>tad</v>
      </c>
      <c r="AH59" s="10" t="s">
        <v>94</v>
      </c>
    </row>
    <row r="60" spans="1:42" ht="14.25" x14ac:dyDescent="0.2"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C60" s="3"/>
      <c r="AE60" s="17" t="s">
        <v>14</v>
      </c>
      <c r="AF60" s="2"/>
      <c r="AG60" s="78" t="str">
        <f>IF((AC52+AC54)&lt;24,"tad",MIN(P51:AA51))</f>
        <v>tad</v>
      </c>
      <c r="AH60" s="10" t="s">
        <v>94</v>
      </c>
    </row>
    <row r="61" spans="1:42" x14ac:dyDescent="0.2"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C61" s="3"/>
      <c r="AE61" s="20" t="s">
        <v>13</v>
      </c>
      <c r="AF61" s="12"/>
      <c r="AG61" s="34">
        <f>SUM(P55:AA55)+SUM(P53:AA53)</f>
        <v>365</v>
      </c>
      <c r="AH61" s="16" t="s">
        <v>86</v>
      </c>
    </row>
    <row r="62" spans="1:42" x14ac:dyDescent="0.2"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C62" s="3"/>
    </row>
    <row r="63" spans="1:42" x14ac:dyDescent="0.2"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C63" s="3"/>
      <c r="AE63" t="s">
        <v>19</v>
      </c>
      <c r="AK63">
        <f>+Z2</f>
        <v>5</v>
      </c>
      <c r="AL63" t="s">
        <v>34</v>
      </c>
    </row>
    <row r="64" spans="1:42" x14ac:dyDescent="0.2"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C64" s="3"/>
    </row>
    <row r="65" spans="15:32" x14ac:dyDescent="0.2"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C65" s="3"/>
    </row>
    <row r="66" spans="15:32" x14ac:dyDescent="0.2"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C66" s="3"/>
      <c r="AD66" s="4">
        <f>DATE(P13,1,1)</f>
        <v>38718</v>
      </c>
      <c r="AE66" t="str">
        <f t="shared" ref="AE66:AE96" si="24">IF(P17="tad","tad",P17)</f>
        <v>tad</v>
      </c>
      <c r="AF66">
        <f t="shared" ref="AF66:AF129" si="25">IF(COUNT(AD66:AE66)=2,0,-AC$49/500)</f>
        <v>0</v>
      </c>
    </row>
    <row r="67" spans="15:32" x14ac:dyDescent="0.2"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C67" s="3"/>
      <c r="AD67" s="4">
        <f t="shared" ref="AD67:AD130" si="26">AD66+1</f>
        <v>38719</v>
      </c>
      <c r="AE67" t="str">
        <f t="shared" si="24"/>
        <v>tad</v>
      </c>
      <c r="AF67">
        <f t="shared" si="25"/>
        <v>0</v>
      </c>
    </row>
    <row r="68" spans="15:32" x14ac:dyDescent="0.2"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C68" s="3"/>
      <c r="AD68" s="4">
        <f t="shared" si="26"/>
        <v>38720</v>
      </c>
      <c r="AE68" t="str">
        <f t="shared" si="24"/>
        <v>tad</v>
      </c>
      <c r="AF68">
        <f t="shared" si="25"/>
        <v>0</v>
      </c>
    </row>
    <row r="69" spans="15:32" x14ac:dyDescent="0.2">
      <c r="O69" s="43" t="s">
        <v>27</v>
      </c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C69" s="3"/>
      <c r="AD69" s="4">
        <f t="shared" si="26"/>
        <v>38721</v>
      </c>
      <c r="AE69" t="str">
        <f t="shared" si="24"/>
        <v>tad</v>
      </c>
      <c r="AF69">
        <f t="shared" si="25"/>
        <v>0</v>
      </c>
    </row>
    <row r="70" spans="15:32" x14ac:dyDescent="0.2">
      <c r="O70" s="43"/>
      <c r="P70" s="43" t="s">
        <v>37</v>
      </c>
      <c r="Q70" s="43"/>
      <c r="R70" s="43"/>
      <c r="S70" s="43"/>
      <c r="T70" s="43"/>
      <c r="U70" s="43"/>
      <c r="V70" s="43"/>
      <c r="W70" s="43"/>
      <c r="X70" s="43"/>
      <c r="Y70" s="44" t="str">
        <f>+Z2&amp;"  hari"</f>
        <v>5  hari</v>
      </c>
      <c r="AA70" s="43"/>
      <c r="AC70" s="3"/>
      <c r="AD70" s="4">
        <f t="shared" si="26"/>
        <v>38722</v>
      </c>
      <c r="AE70" t="str">
        <f t="shared" si="24"/>
        <v>tad</v>
      </c>
      <c r="AF70">
        <f t="shared" si="25"/>
        <v>0</v>
      </c>
    </row>
    <row r="71" spans="15:32" x14ac:dyDescent="0.2">
      <c r="O71" s="43"/>
      <c r="P71" s="43" t="s">
        <v>30</v>
      </c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C71" s="3"/>
      <c r="AD71" s="4">
        <f t="shared" si="26"/>
        <v>38723</v>
      </c>
      <c r="AE71" t="str">
        <f t="shared" si="24"/>
        <v>tad</v>
      </c>
      <c r="AF71">
        <f t="shared" si="25"/>
        <v>0</v>
      </c>
    </row>
    <row r="72" spans="15:32" x14ac:dyDescent="0.2"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C72" s="3"/>
      <c r="AD72" s="4">
        <f t="shared" si="26"/>
        <v>38724</v>
      </c>
      <c r="AE72" t="str">
        <f t="shared" si="24"/>
        <v>tad</v>
      </c>
      <c r="AF72">
        <f t="shared" si="25"/>
        <v>0</v>
      </c>
    </row>
    <row r="73" spans="15:32" x14ac:dyDescent="0.2"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C73" s="3"/>
      <c r="AD73" s="4">
        <f t="shared" si="26"/>
        <v>38725</v>
      </c>
      <c r="AE73" t="str">
        <f t="shared" si="24"/>
        <v>tad</v>
      </c>
      <c r="AF73">
        <f t="shared" si="25"/>
        <v>0</v>
      </c>
    </row>
    <row r="74" spans="15:32" x14ac:dyDescent="0.2"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C74" s="3"/>
      <c r="AD74" s="4">
        <f t="shared" si="26"/>
        <v>38726</v>
      </c>
      <c r="AE74" t="str">
        <f t="shared" si="24"/>
        <v>tad</v>
      </c>
      <c r="AF74">
        <f t="shared" si="25"/>
        <v>0</v>
      </c>
    </row>
    <row r="75" spans="15:32" x14ac:dyDescent="0.2"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C75" s="3"/>
      <c r="AD75" s="4">
        <f t="shared" si="26"/>
        <v>38727</v>
      </c>
      <c r="AE75" t="str">
        <f t="shared" si="24"/>
        <v>tad</v>
      </c>
      <c r="AF75">
        <f t="shared" si="25"/>
        <v>0</v>
      </c>
    </row>
    <row r="76" spans="15:32" x14ac:dyDescent="0.2"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C76" s="3"/>
      <c r="AD76" s="4">
        <f t="shared" si="26"/>
        <v>38728</v>
      </c>
      <c r="AE76" t="str">
        <f t="shared" si="24"/>
        <v>tad</v>
      </c>
      <c r="AF76">
        <f t="shared" si="25"/>
        <v>0</v>
      </c>
    </row>
    <row r="77" spans="15:32" x14ac:dyDescent="0.2"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C77" s="3"/>
      <c r="AD77" s="4">
        <f t="shared" si="26"/>
        <v>38729</v>
      </c>
      <c r="AE77" t="str">
        <f t="shared" si="24"/>
        <v>tad</v>
      </c>
      <c r="AF77">
        <f t="shared" si="25"/>
        <v>0</v>
      </c>
    </row>
    <row r="78" spans="15:32" x14ac:dyDescent="0.2"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C78" s="3"/>
      <c r="AD78" s="4">
        <f t="shared" si="26"/>
        <v>38730</v>
      </c>
      <c r="AE78" t="str">
        <f t="shared" si="24"/>
        <v>tad</v>
      </c>
      <c r="AF78">
        <f t="shared" si="25"/>
        <v>0</v>
      </c>
    </row>
    <row r="79" spans="15:32" x14ac:dyDescent="0.2"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C79" s="3"/>
      <c r="AD79" s="4">
        <f t="shared" si="26"/>
        <v>38731</v>
      </c>
      <c r="AE79" t="str">
        <f t="shared" si="24"/>
        <v>tad</v>
      </c>
      <c r="AF79">
        <f t="shared" si="25"/>
        <v>0</v>
      </c>
    </row>
    <row r="80" spans="15:32" x14ac:dyDescent="0.2"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C80" s="3"/>
      <c r="AD80" s="4">
        <f t="shared" si="26"/>
        <v>38732</v>
      </c>
      <c r="AE80" t="str">
        <f t="shared" si="24"/>
        <v>tad</v>
      </c>
      <c r="AF80">
        <f t="shared" si="25"/>
        <v>0</v>
      </c>
    </row>
    <row r="81" spans="29:32" x14ac:dyDescent="0.2">
      <c r="AC81" s="3"/>
      <c r="AD81" s="4">
        <f t="shared" si="26"/>
        <v>38733</v>
      </c>
      <c r="AE81" t="str">
        <f t="shared" si="24"/>
        <v>tad</v>
      </c>
      <c r="AF81">
        <f t="shared" si="25"/>
        <v>0</v>
      </c>
    </row>
    <row r="82" spans="29:32" x14ac:dyDescent="0.2">
      <c r="AC82" s="3"/>
      <c r="AD82" s="4">
        <f t="shared" si="26"/>
        <v>38734</v>
      </c>
      <c r="AE82" t="str">
        <f t="shared" si="24"/>
        <v>tad</v>
      </c>
      <c r="AF82">
        <f t="shared" si="25"/>
        <v>0</v>
      </c>
    </row>
    <row r="83" spans="29:32" x14ac:dyDescent="0.2">
      <c r="AC83" s="3"/>
      <c r="AD83" s="4">
        <f t="shared" si="26"/>
        <v>38735</v>
      </c>
      <c r="AE83" t="str">
        <f t="shared" si="24"/>
        <v>tad</v>
      </c>
      <c r="AF83">
        <f t="shared" si="25"/>
        <v>0</v>
      </c>
    </row>
    <row r="84" spans="29:32" x14ac:dyDescent="0.2">
      <c r="AC84" s="3"/>
      <c r="AD84" s="4">
        <f t="shared" si="26"/>
        <v>38736</v>
      </c>
      <c r="AE84" t="str">
        <f t="shared" si="24"/>
        <v>tad</v>
      </c>
      <c r="AF84">
        <f t="shared" si="25"/>
        <v>0</v>
      </c>
    </row>
    <row r="85" spans="29:32" x14ac:dyDescent="0.2">
      <c r="AC85" s="3"/>
      <c r="AD85" s="4">
        <f t="shared" si="26"/>
        <v>38737</v>
      </c>
      <c r="AE85" t="str">
        <f t="shared" si="24"/>
        <v>tad</v>
      </c>
      <c r="AF85">
        <f t="shared" si="25"/>
        <v>0</v>
      </c>
    </row>
    <row r="86" spans="29:32" x14ac:dyDescent="0.2">
      <c r="AC86" s="3"/>
      <c r="AD86" s="4">
        <f t="shared" si="26"/>
        <v>38738</v>
      </c>
      <c r="AE86" t="str">
        <f t="shared" si="24"/>
        <v>tad</v>
      </c>
      <c r="AF86">
        <f t="shared" si="25"/>
        <v>0</v>
      </c>
    </row>
    <row r="87" spans="29:32" x14ac:dyDescent="0.2">
      <c r="AC87" s="3"/>
      <c r="AD87" s="4">
        <f t="shared" si="26"/>
        <v>38739</v>
      </c>
      <c r="AE87" t="str">
        <f t="shared" si="24"/>
        <v>tad</v>
      </c>
      <c r="AF87">
        <f t="shared" si="25"/>
        <v>0</v>
      </c>
    </row>
    <row r="88" spans="29:32" x14ac:dyDescent="0.2">
      <c r="AC88" s="3"/>
      <c r="AD88" s="4">
        <f t="shared" si="26"/>
        <v>38740</v>
      </c>
      <c r="AE88" t="str">
        <f t="shared" si="24"/>
        <v>tad</v>
      </c>
      <c r="AF88">
        <f t="shared" si="25"/>
        <v>0</v>
      </c>
    </row>
    <row r="89" spans="29:32" x14ac:dyDescent="0.2">
      <c r="AC89" s="3"/>
      <c r="AD89" s="4">
        <f t="shared" si="26"/>
        <v>38741</v>
      </c>
      <c r="AE89" t="str">
        <f t="shared" si="24"/>
        <v>tad</v>
      </c>
      <c r="AF89">
        <f t="shared" si="25"/>
        <v>0</v>
      </c>
    </row>
    <row r="90" spans="29:32" x14ac:dyDescent="0.2">
      <c r="AC90" s="3"/>
      <c r="AD90" s="4">
        <f t="shared" si="26"/>
        <v>38742</v>
      </c>
      <c r="AE90" t="str">
        <f t="shared" si="24"/>
        <v>tad</v>
      </c>
      <c r="AF90">
        <f t="shared" si="25"/>
        <v>0</v>
      </c>
    </row>
    <row r="91" spans="29:32" x14ac:dyDescent="0.2">
      <c r="AC91" s="3"/>
      <c r="AD91" s="4">
        <f t="shared" si="26"/>
        <v>38743</v>
      </c>
      <c r="AE91" t="str">
        <f t="shared" si="24"/>
        <v>tad</v>
      </c>
      <c r="AF91">
        <f t="shared" si="25"/>
        <v>0</v>
      </c>
    </row>
    <row r="92" spans="29:32" x14ac:dyDescent="0.2">
      <c r="AC92" s="3"/>
      <c r="AD92" s="4">
        <f t="shared" si="26"/>
        <v>38744</v>
      </c>
      <c r="AE92" t="str">
        <f t="shared" si="24"/>
        <v>tad</v>
      </c>
      <c r="AF92">
        <f t="shared" si="25"/>
        <v>0</v>
      </c>
    </row>
    <row r="93" spans="29:32" x14ac:dyDescent="0.2">
      <c r="AC93" s="3"/>
      <c r="AD93" s="4">
        <f t="shared" si="26"/>
        <v>38745</v>
      </c>
      <c r="AE93" t="str">
        <f t="shared" si="24"/>
        <v>tad</v>
      </c>
      <c r="AF93">
        <f t="shared" si="25"/>
        <v>0</v>
      </c>
    </row>
    <row r="94" spans="29:32" x14ac:dyDescent="0.2">
      <c r="AC94" s="3"/>
      <c r="AD94" s="4">
        <f t="shared" si="26"/>
        <v>38746</v>
      </c>
      <c r="AE94" t="str">
        <f t="shared" si="24"/>
        <v>tad</v>
      </c>
      <c r="AF94">
        <f t="shared" si="25"/>
        <v>0</v>
      </c>
    </row>
    <row r="95" spans="29:32" x14ac:dyDescent="0.2">
      <c r="AC95" s="3"/>
      <c r="AD95" s="4">
        <f t="shared" si="26"/>
        <v>38747</v>
      </c>
      <c r="AE95" t="str">
        <f t="shared" si="24"/>
        <v>tad</v>
      </c>
      <c r="AF95">
        <f t="shared" si="25"/>
        <v>0</v>
      </c>
    </row>
    <row r="96" spans="29:32" x14ac:dyDescent="0.2">
      <c r="AC96" s="3"/>
      <c r="AD96" s="4">
        <f t="shared" si="26"/>
        <v>38748</v>
      </c>
      <c r="AE96" t="str">
        <f t="shared" si="24"/>
        <v>tad</v>
      </c>
      <c r="AF96">
        <f t="shared" si="25"/>
        <v>0</v>
      </c>
    </row>
    <row r="97" spans="29:32" x14ac:dyDescent="0.2">
      <c r="AC97" s="3"/>
      <c r="AD97" s="4">
        <f t="shared" si="26"/>
        <v>38749</v>
      </c>
      <c r="AE97" t="str">
        <f t="shared" ref="AE97:AE124" si="27">IF(Q17="tad","tad",Q17)</f>
        <v>tad</v>
      </c>
      <c r="AF97">
        <f t="shared" si="25"/>
        <v>0</v>
      </c>
    </row>
    <row r="98" spans="29:32" x14ac:dyDescent="0.2">
      <c r="AC98" s="3"/>
      <c r="AD98" s="4">
        <f t="shared" si="26"/>
        <v>38750</v>
      </c>
      <c r="AE98" t="str">
        <f t="shared" si="27"/>
        <v>tad</v>
      </c>
      <c r="AF98">
        <f t="shared" si="25"/>
        <v>0</v>
      </c>
    </row>
    <row r="99" spans="29:32" x14ac:dyDescent="0.2">
      <c r="AC99" s="3"/>
      <c r="AD99" s="4">
        <f t="shared" si="26"/>
        <v>38751</v>
      </c>
      <c r="AE99" t="str">
        <f t="shared" si="27"/>
        <v>tad</v>
      </c>
      <c r="AF99">
        <f t="shared" si="25"/>
        <v>0</v>
      </c>
    </row>
    <row r="100" spans="29:32" x14ac:dyDescent="0.2">
      <c r="AC100" s="3"/>
      <c r="AD100" s="4">
        <f t="shared" si="26"/>
        <v>38752</v>
      </c>
      <c r="AE100" t="str">
        <f t="shared" si="27"/>
        <v>tad</v>
      </c>
      <c r="AF100">
        <f t="shared" si="25"/>
        <v>0</v>
      </c>
    </row>
    <row r="101" spans="29:32" x14ac:dyDescent="0.2">
      <c r="AC101" s="3"/>
      <c r="AD101" s="4">
        <f t="shared" si="26"/>
        <v>38753</v>
      </c>
      <c r="AE101" t="str">
        <f t="shared" si="27"/>
        <v>tad</v>
      </c>
      <c r="AF101">
        <f t="shared" si="25"/>
        <v>0</v>
      </c>
    </row>
    <row r="102" spans="29:32" x14ac:dyDescent="0.2">
      <c r="AC102" s="3"/>
      <c r="AD102" s="4">
        <f t="shared" si="26"/>
        <v>38754</v>
      </c>
      <c r="AE102" t="str">
        <f t="shared" si="27"/>
        <v>tad</v>
      </c>
      <c r="AF102">
        <f t="shared" si="25"/>
        <v>0</v>
      </c>
    </row>
    <row r="103" spans="29:32" x14ac:dyDescent="0.2">
      <c r="AC103" s="3"/>
      <c r="AD103" s="4">
        <f t="shared" si="26"/>
        <v>38755</v>
      </c>
      <c r="AE103" t="str">
        <f t="shared" si="27"/>
        <v>tad</v>
      </c>
      <c r="AF103">
        <f t="shared" si="25"/>
        <v>0</v>
      </c>
    </row>
    <row r="104" spans="29:32" x14ac:dyDescent="0.2">
      <c r="AC104" s="3"/>
      <c r="AD104" s="4">
        <f t="shared" si="26"/>
        <v>38756</v>
      </c>
      <c r="AE104" t="str">
        <f t="shared" si="27"/>
        <v>tad</v>
      </c>
      <c r="AF104">
        <f t="shared" si="25"/>
        <v>0</v>
      </c>
    </row>
    <row r="105" spans="29:32" x14ac:dyDescent="0.2">
      <c r="AC105" s="3"/>
      <c r="AD105" s="4">
        <f t="shared" si="26"/>
        <v>38757</v>
      </c>
      <c r="AE105" t="str">
        <f t="shared" si="27"/>
        <v>tad</v>
      </c>
      <c r="AF105">
        <f t="shared" si="25"/>
        <v>0</v>
      </c>
    </row>
    <row r="106" spans="29:32" x14ac:dyDescent="0.2">
      <c r="AC106" s="3"/>
      <c r="AD106" s="4">
        <f t="shared" si="26"/>
        <v>38758</v>
      </c>
      <c r="AE106" t="str">
        <f t="shared" si="27"/>
        <v>tad</v>
      </c>
      <c r="AF106">
        <f t="shared" si="25"/>
        <v>0</v>
      </c>
    </row>
    <row r="107" spans="29:32" x14ac:dyDescent="0.2">
      <c r="AC107" s="3"/>
      <c r="AD107" s="4">
        <f t="shared" si="26"/>
        <v>38759</v>
      </c>
      <c r="AE107" t="str">
        <f t="shared" si="27"/>
        <v>tad</v>
      </c>
      <c r="AF107">
        <f t="shared" si="25"/>
        <v>0</v>
      </c>
    </row>
    <row r="108" spans="29:32" x14ac:dyDescent="0.2">
      <c r="AC108" s="3"/>
      <c r="AD108" s="4">
        <f t="shared" si="26"/>
        <v>38760</v>
      </c>
      <c r="AE108" t="str">
        <f t="shared" si="27"/>
        <v>tad</v>
      </c>
      <c r="AF108">
        <f t="shared" si="25"/>
        <v>0</v>
      </c>
    </row>
    <row r="109" spans="29:32" x14ac:dyDescent="0.2">
      <c r="AC109" s="3"/>
      <c r="AD109" s="4">
        <f t="shared" si="26"/>
        <v>38761</v>
      </c>
      <c r="AE109" t="str">
        <f t="shared" si="27"/>
        <v>tad</v>
      </c>
      <c r="AF109">
        <f t="shared" si="25"/>
        <v>0</v>
      </c>
    </row>
    <row r="110" spans="29:32" x14ac:dyDescent="0.2">
      <c r="AC110" s="3"/>
      <c r="AD110" s="4">
        <f t="shared" si="26"/>
        <v>38762</v>
      </c>
      <c r="AE110" t="str">
        <f t="shared" si="27"/>
        <v>tad</v>
      </c>
      <c r="AF110">
        <f t="shared" si="25"/>
        <v>0</v>
      </c>
    </row>
    <row r="111" spans="29:32" x14ac:dyDescent="0.2">
      <c r="AC111" s="3"/>
      <c r="AD111" s="4">
        <f t="shared" si="26"/>
        <v>38763</v>
      </c>
      <c r="AE111" t="str">
        <f t="shared" si="27"/>
        <v>tad</v>
      </c>
      <c r="AF111">
        <f t="shared" si="25"/>
        <v>0</v>
      </c>
    </row>
    <row r="112" spans="29:32" x14ac:dyDescent="0.2">
      <c r="AC112" s="3"/>
      <c r="AD112" s="4">
        <f t="shared" si="26"/>
        <v>38764</v>
      </c>
      <c r="AE112" t="str">
        <f t="shared" si="27"/>
        <v>tad</v>
      </c>
      <c r="AF112">
        <f t="shared" si="25"/>
        <v>0</v>
      </c>
    </row>
    <row r="113" spans="29:32" x14ac:dyDescent="0.2">
      <c r="AC113" s="3"/>
      <c r="AD113" s="4">
        <f t="shared" si="26"/>
        <v>38765</v>
      </c>
      <c r="AE113" t="str">
        <f t="shared" si="27"/>
        <v>tad</v>
      </c>
      <c r="AF113">
        <f t="shared" si="25"/>
        <v>0</v>
      </c>
    </row>
    <row r="114" spans="29:32" x14ac:dyDescent="0.2">
      <c r="AC114" s="3"/>
      <c r="AD114" s="4">
        <f t="shared" si="26"/>
        <v>38766</v>
      </c>
      <c r="AE114" t="str">
        <f t="shared" si="27"/>
        <v>tad</v>
      </c>
      <c r="AF114">
        <f t="shared" si="25"/>
        <v>0</v>
      </c>
    </row>
    <row r="115" spans="29:32" x14ac:dyDescent="0.2">
      <c r="AC115" s="3"/>
      <c r="AD115" s="4">
        <f t="shared" si="26"/>
        <v>38767</v>
      </c>
      <c r="AE115" t="str">
        <f t="shared" si="27"/>
        <v>tad</v>
      </c>
      <c r="AF115">
        <f t="shared" si="25"/>
        <v>0</v>
      </c>
    </row>
    <row r="116" spans="29:32" x14ac:dyDescent="0.2">
      <c r="AC116" s="3"/>
      <c r="AD116" s="4">
        <f t="shared" si="26"/>
        <v>38768</v>
      </c>
      <c r="AE116" t="str">
        <f t="shared" si="27"/>
        <v>tad</v>
      </c>
      <c r="AF116">
        <f t="shared" si="25"/>
        <v>0</v>
      </c>
    </row>
    <row r="117" spans="29:32" x14ac:dyDescent="0.2">
      <c r="AC117" s="3"/>
      <c r="AD117" s="4">
        <f t="shared" si="26"/>
        <v>38769</v>
      </c>
      <c r="AE117" t="str">
        <f t="shared" si="27"/>
        <v>tad</v>
      </c>
      <c r="AF117">
        <f t="shared" si="25"/>
        <v>0</v>
      </c>
    </row>
    <row r="118" spans="29:32" x14ac:dyDescent="0.2">
      <c r="AC118" s="3"/>
      <c r="AD118" s="4">
        <f t="shared" si="26"/>
        <v>38770</v>
      </c>
      <c r="AE118" t="str">
        <f t="shared" si="27"/>
        <v>tad</v>
      </c>
      <c r="AF118">
        <f t="shared" si="25"/>
        <v>0</v>
      </c>
    </row>
    <row r="119" spans="29:32" x14ac:dyDescent="0.2">
      <c r="AC119" s="3"/>
      <c r="AD119" s="4">
        <f t="shared" si="26"/>
        <v>38771</v>
      </c>
      <c r="AE119" t="str">
        <f t="shared" si="27"/>
        <v>tad</v>
      </c>
      <c r="AF119">
        <f t="shared" si="25"/>
        <v>0</v>
      </c>
    </row>
    <row r="120" spans="29:32" x14ac:dyDescent="0.2">
      <c r="AC120" s="3"/>
      <c r="AD120" s="4">
        <f t="shared" si="26"/>
        <v>38772</v>
      </c>
      <c r="AE120" t="str">
        <f t="shared" si="27"/>
        <v>tad</v>
      </c>
      <c r="AF120">
        <f t="shared" si="25"/>
        <v>0</v>
      </c>
    </row>
    <row r="121" spans="29:32" x14ac:dyDescent="0.2">
      <c r="AC121" s="3"/>
      <c r="AD121" s="4">
        <f t="shared" si="26"/>
        <v>38773</v>
      </c>
      <c r="AE121" t="str">
        <f t="shared" si="27"/>
        <v>tad</v>
      </c>
      <c r="AF121">
        <f t="shared" si="25"/>
        <v>0</v>
      </c>
    </row>
    <row r="122" spans="29:32" x14ac:dyDescent="0.2">
      <c r="AC122" s="3"/>
      <c r="AD122" s="4">
        <f t="shared" si="26"/>
        <v>38774</v>
      </c>
      <c r="AE122" t="str">
        <f t="shared" si="27"/>
        <v>tad</v>
      </c>
      <c r="AF122">
        <f t="shared" si="25"/>
        <v>0</v>
      </c>
    </row>
    <row r="123" spans="29:32" x14ac:dyDescent="0.2">
      <c r="AC123" s="3"/>
      <c r="AD123" s="4">
        <f t="shared" si="26"/>
        <v>38775</v>
      </c>
      <c r="AE123" t="str">
        <f t="shared" si="27"/>
        <v>tad</v>
      </c>
      <c r="AF123">
        <f t="shared" si="25"/>
        <v>0</v>
      </c>
    </row>
    <row r="124" spans="29:32" x14ac:dyDescent="0.2">
      <c r="AC124" s="3"/>
      <c r="AD124" s="4">
        <f t="shared" si="26"/>
        <v>38776</v>
      </c>
      <c r="AE124" t="str">
        <f t="shared" si="27"/>
        <v>tad</v>
      </c>
      <c r="AF124">
        <f t="shared" si="25"/>
        <v>0</v>
      </c>
    </row>
    <row r="125" spans="29:32" x14ac:dyDescent="0.2">
      <c r="AC125" s="3"/>
      <c r="AD125" s="4">
        <f t="shared" si="26"/>
        <v>38777</v>
      </c>
      <c r="AE125" t="str">
        <f t="shared" ref="AE125:AE155" si="28">IF(R17="tad","tad",R17)</f>
        <v>tad</v>
      </c>
      <c r="AF125">
        <f t="shared" si="25"/>
        <v>0</v>
      </c>
    </row>
    <row r="126" spans="29:32" x14ac:dyDescent="0.2">
      <c r="AC126" s="3"/>
      <c r="AD126" s="4">
        <f t="shared" si="26"/>
        <v>38778</v>
      </c>
      <c r="AE126" t="str">
        <f t="shared" si="28"/>
        <v>tad</v>
      </c>
      <c r="AF126">
        <f t="shared" si="25"/>
        <v>0</v>
      </c>
    </row>
    <row r="127" spans="29:32" x14ac:dyDescent="0.2">
      <c r="AC127" s="3"/>
      <c r="AD127" s="4">
        <f t="shared" si="26"/>
        <v>38779</v>
      </c>
      <c r="AE127" t="str">
        <f t="shared" si="28"/>
        <v>tad</v>
      </c>
      <c r="AF127">
        <f t="shared" si="25"/>
        <v>0</v>
      </c>
    </row>
    <row r="128" spans="29:32" x14ac:dyDescent="0.2">
      <c r="AC128" s="3"/>
      <c r="AD128" s="4">
        <f t="shared" si="26"/>
        <v>38780</v>
      </c>
      <c r="AE128" t="str">
        <f t="shared" si="28"/>
        <v>tad</v>
      </c>
      <c r="AF128">
        <f t="shared" si="25"/>
        <v>0</v>
      </c>
    </row>
    <row r="129" spans="29:32" x14ac:dyDescent="0.2">
      <c r="AC129" s="3"/>
      <c r="AD129" s="4">
        <f t="shared" si="26"/>
        <v>38781</v>
      </c>
      <c r="AE129" t="str">
        <f t="shared" si="28"/>
        <v>tad</v>
      </c>
      <c r="AF129">
        <f t="shared" si="25"/>
        <v>0</v>
      </c>
    </row>
    <row r="130" spans="29:32" x14ac:dyDescent="0.2">
      <c r="AC130" s="3"/>
      <c r="AD130" s="4">
        <f t="shared" si="26"/>
        <v>38782</v>
      </c>
      <c r="AE130" t="str">
        <f t="shared" si="28"/>
        <v>tad</v>
      </c>
      <c r="AF130">
        <f t="shared" ref="AF130:AF193" si="29">IF(COUNT(AD130:AE130)=2,0,-AC$49/500)</f>
        <v>0</v>
      </c>
    </row>
    <row r="131" spans="29:32" x14ac:dyDescent="0.2">
      <c r="AC131" s="3"/>
      <c r="AD131" s="4">
        <f t="shared" ref="AD131:AD194" si="30">AD130+1</f>
        <v>38783</v>
      </c>
      <c r="AE131" t="str">
        <f t="shared" si="28"/>
        <v>tad</v>
      </c>
      <c r="AF131">
        <f t="shared" si="29"/>
        <v>0</v>
      </c>
    </row>
    <row r="132" spans="29:32" x14ac:dyDescent="0.2">
      <c r="AC132" s="3"/>
      <c r="AD132" s="4">
        <f t="shared" si="30"/>
        <v>38784</v>
      </c>
      <c r="AE132" t="str">
        <f t="shared" si="28"/>
        <v>tad</v>
      </c>
      <c r="AF132">
        <f t="shared" si="29"/>
        <v>0</v>
      </c>
    </row>
    <row r="133" spans="29:32" x14ac:dyDescent="0.2">
      <c r="AC133" s="3"/>
      <c r="AD133" s="4">
        <f t="shared" si="30"/>
        <v>38785</v>
      </c>
      <c r="AE133" t="str">
        <f t="shared" si="28"/>
        <v>tad</v>
      </c>
      <c r="AF133">
        <f t="shared" si="29"/>
        <v>0</v>
      </c>
    </row>
    <row r="134" spans="29:32" x14ac:dyDescent="0.2">
      <c r="AC134" s="3"/>
      <c r="AD134" s="4">
        <f t="shared" si="30"/>
        <v>38786</v>
      </c>
      <c r="AE134" t="str">
        <f t="shared" si="28"/>
        <v>tad</v>
      </c>
      <c r="AF134">
        <f t="shared" si="29"/>
        <v>0</v>
      </c>
    </row>
    <row r="135" spans="29:32" x14ac:dyDescent="0.2">
      <c r="AC135" s="3"/>
      <c r="AD135" s="4">
        <f t="shared" si="30"/>
        <v>38787</v>
      </c>
      <c r="AE135" t="str">
        <f t="shared" si="28"/>
        <v>tad</v>
      </c>
      <c r="AF135">
        <f t="shared" si="29"/>
        <v>0</v>
      </c>
    </row>
    <row r="136" spans="29:32" x14ac:dyDescent="0.2">
      <c r="AC136" s="3"/>
      <c r="AD136" s="4">
        <f t="shared" si="30"/>
        <v>38788</v>
      </c>
      <c r="AE136" t="str">
        <f t="shared" si="28"/>
        <v>tad</v>
      </c>
      <c r="AF136">
        <f t="shared" si="29"/>
        <v>0</v>
      </c>
    </row>
    <row r="137" spans="29:32" x14ac:dyDescent="0.2">
      <c r="AC137" s="3"/>
      <c r="AD137" s="4">
        <f t="shared" si="30"/>
        <v>38789</v>
      </c>
      <c r="AE137" t="str">
        <f t="shared" si="28"/>
        <v>tad</v>
      </c>
      <c r="AF137">
        <f t="shared" si="29"/>
        <v>0</v>
      </c>
    </row>
    <row r="138" spans="29:32" x14ac:dyDescent="0.2">
      <c r="AC138" s="3"/>
      <c r="AD138" s="4">
        <f t="shared" si="30"/>
        <v>38790</v>
      </c>
      <c r="AE138" t="str">
        <f t="shared" si="28"/>
        <v>tad</v>
      </c>
      <c r="AF138">
        <f t="shared" si="29"/>
        <v>0</v>
      </c>
    </row>
    <row r="139" spans="29:32" x14ac:dyDescent="0.2">
      <c r="AC139" s="3"/>
      <c r="AD139" s="4">
        <f t="shared" si="30"/>
        <v>38791</v>
      </c>
      <c r="AE139" t="str">
        <f t="shared" si="28"/>
        <v>tad</v>
      </c>
      <c r="AF139">
        <f t="shared" si="29"/>
        <v>0</v>
      </c>
    </row>
    <row r="140" spans="29:32" x14ac:dyDescent="0.2">
      <c r="AC140" s="3"/>
      <c r="AD140" s="4">
        <f t="shared" si="30"/>
        <v>38792</v>
      </c>
      <c r="AE140" t="str">
        <f t="shared" si="28"/>
        <v>tad</v>
      </c>
      <c r="AF140">
        <f t="shared" si="29"/>
        <v>0</v>
      </c>
    </row>
    <row r="141" spans="29:32" x14ac:dyDescent="0.2">
      <c r="AC141" s="3"/>
      <c r="AD141" s="4">
        <f t="shared" si="30"/>
        <v>38793</v>
      </c>
      <c r="AE141" t="str">
        <f t="shared" si="28"/>
        <v>tad</v>
      </c>
      <c r="AF141">
        <f t="shared" si="29"/>
        <v>0</v>
      </c>
    </row>
    <row r="142" spans="29:32" x14ac:dyDescent="0.2">
      <c r="AC142" s="3"/>
      <c r="AD142" s="4">
        <f t="shared" si="30"/>
        <v>38794</v>
      </c>
      <c r="AE142" t="str">
        <f t="shared" si="28"/>
        <v>tad</v>
      </c>
      <c r="AF142">
        <f t="shared" si="29"/>
        <v>0</v>
      </c>
    </row>
    <row r="143" spans="29:32" x14ac:dyDescent="0.2">
      <c r="AC143" s="3"/>
      <c r="AD143" s="4">
        <f t="shared" si="30"/>
        <v>38795</v>
      </c>
      <c r="AE143" t="str">
        <f t="shared" si="28"/>
        <v>tad</v>
      </c>
      <c r="AF143">
        <f t="shared" si="29"/>
        <v>0</v>
      </c>
    </row>
    <row r="144" spans="29:32" x14ac:dyDescent="0.2">
      <c r="AC144" s="3"/>
      <c r="AD144" s="4">
        <f t="shared" si="30"/>
        <v>38796</v>
      </c>
      <c r="AE144" t="str">
        <f t="shared" si="28"/>
        <v>tad</v>
      </c>
      <c r="AF144">
        <f t="shared" si="29"/>
        <v>0</v>
      </c>
    </row>
    <row r="145" spans="29:32" x14ac:dyDescent="0.2">
      <c r="AC145" s="3"/>
      <c r="AD145" s="4">
        <f t="shared" si="30"/>
        <v>38797</v>
      </c>
      <c r="AE145" t="str">
        <f t="shared" si="28"/>
        <v>tad</v>
      </c>
      <c r="AF145">
        <f t="shared" si="29"/>
        <v>0</v>
      </c>
    </row>
    <row r="146" spans="29:32" x14ac:dyDescent="0.2">
      <c r="AC146" s="3"/>
      <c r="AD146" s="4">
        <f t="shared" si="30"/>
        <v>38798</v>
      </c>
      <c r="AE146" t="str">
        <f t="shared" si="28"/>
        <v>tad</v>
      </c>
      <c r="AF146">
        <f t="shared" si="29"/>
        <v>0</v>
      </c>
    </row>
    <row r="147" spans="29:32" x14ac:dyDescent="0.2">
      <c r="AC147" s="3"/>
      <c r="AD147" s="4">
        <f t="shared" si="30"/>
        <v>38799</v>
      </c>
      <c r="AE147" t="str">
        <f t="shared" si="28"/>
        <v>tad</v>
      </c>
      <c r="AF147">
        <f t="shared" si="29"/>
        <v>0</v>
      </c>
    </row>
    <row r="148" spans="29:32" x14ac:dyDescent="0.2">
      <c r="AC148" s="3"/>
      <c r="AD148" s="4">
        <f t="shared" si="30"/>
        <v>38800</v>
      </c>
      <c r="AE148" t="str">
        <f t="shared" si="28"/>
        <v>tad</v>
      </c>
      <c r="AF148">
        <f t="shared" si="29"/>
        <v>0</v>
      </c>
    </row>
    <row r="149" spans="29:32" x14ac:dyDescent="0.2">
      <c r="AC149" s="3"/>
      <c r="AD149" s="4">
        <f t="shared" si="30"/>
        <v>38801</v>
      </c>
      <c r="AE149" t="str">
        <f t="shared" si="28"/>
        <v>tad</v>
      </c>
      <c r="AF149">
        <f t="shared" si="29"/>
        <v>0</v>
      </c>
    </row>
    <row r="150" spans="29:32" x14ac:dyDescent="0.2">
      <c r="AC150" s="3"/>
      <c r="AD150" s="4">
        <f t="shared" si="30"/>
        <v>38802</v>
      </c>
      <c r="AE150" t="str">
        <f t="shared" si="28"/>
        <v>tad</v>
      </c>
      <c r="AF150">
        <f t="shared" si="29"/>
        <v>0</v>
      </c>
    </row>
    <row r="151" spans="29:32" x14ac:dyDescent="0.2">
      <c r="AC151" s="3"/>
      <c r="AD151" s="4">
        <f t="shared" si="30"/>
        <v>38803</v>
      </c>
      <c r="AE151" t="str">
        <f t="shared" si="28"/>
        <v>tad</v>
      </c>
      <c r="AF151">
        <f t="shared" si="29"/>
        <v>0</v>
      </c>
    </row>
    <row r="152" spans="29:32" x14ac:dyDescent="0.2">
      <c r="AC152" s="3"/>
      <c r="AD152" s="4">
        <f t="shared" si="30"/>
        <v>38804</v>
      </c>
      <c r="AE152" t="str">
        <f t="shared" si="28"/>
        <v>tad</v>
      </c>
      <c r="AF152">
        <f t="shared" si="29"/>
        <v>0</v>
      </c>
    </row>
    <row r="153" spans="29:32" x14ac:dyDescent="0.2">
      <c r="AC153" s="3"/>
      <c r="AD153" s="4">
        <f t="shared" si="30"/>
        <v>38805</v>
      </c>
      <c r="AE153" t="str">
        <f t="shared" si="28"/>
        <v>tad</v>
      </c>
      <c r="AF153">
        <f t="shared" si="29"/>
        <v>0</v>
      </c>
    </row>
    <row r="154" spans="29:32" x14ac:dyDescent="0.2">
      <c r="AC154" s="3"/>
      <c r="AD154" s="4">
        <f t="shared" si="30"/>
        <v>38806</v>
      </c>
      <c r="AE154" t="str">
        <f t="shared" si="28"/>
        <v>tad</v>
      </c>
      <c r="AF154">
        <f t="shared" si="29"/>
        <v>0</v>
      </c>
    </row>
    <row r="155" spans="29:32" x14ac:dyDescent="0.2">
      <c r="AC155" s="3"/>
      <c r="AD155" s="4">
        <f t="shared" si="30"/>
        <v>38807</v>
      </c>
      <c r="AE155" t="str">
        <f t="shared" si="28"/>
        <v>tad</v>
      </c>
      <c r="AF155">
        <f t="shared" si="29"/>
        <v>0</v>
      </c>
    </row>
    <row r="156" spans="29:32" x14ac:dyDescent="0.2">
      <c r="AC156" s="3"/>
      <c r="AD156" s="4">
        <f t="shared" si="30"/>
        <v>38808</v>
      </c>
      <c r="AE156" t="str">
        <f t="shared" ref="AE156:AE185" si="31">IF(S17="tad","tad",S17)</f>
        <v>tad</v>
      </c>
      <c r="AF156">
        <f t="shared" si="29"/>
        <v>0</v>
      </c>
    </row>
    <row r="157" spans="29:32" x14ac:dyDescent="0.2">
      <c r="AC157" s="3"/>
      <c r="AD157" s="4">
        <f t="shared" si="30"/>
        <v>38809</v>
      </c>
      <c r="AE157" t="str">
        <f t="shared" si="31"/>
        <v>tad</v>
      </c>
      <c r="AF157">
        <f t="shared" si="29"/>
        <v>0</v>
      </c>
    </row>
    <row r="158" spans="29:32" x14ac:dyDescent="0.2">
      <c r="AC158" s="3"/>
      <c r="AD158" s="4">
        <f t="shared" si="30"/>
        <v>38810</v>
      </c>
      <c r="AE158" t="str">
        <f t="shared" si="31"/>
        <v>tad</v>
      </c>
      <c r="AF158">
        <f t="shared" si="29"/>
        <v>0</v>
      </c>
    </row>
    <row r="159" spans="29:32" x14ac:dyDescent="0.2">
      <c r="AC159" s="3"/>
      <c r="AD159" s="4">
        <f t="shared" si="30"/>
        <v>38811</v>
      </c>
      <c r="AE159" t="str">
        <f t="shared" si="31"/>
        <v>tad</v>
      </c>
      <c r="AF159">
        <f t="shared" si="29"/>
        <v>0</v>
      </c>
    </row>
    <row r="160" spans="29:32" x14ac:dyDescent="0.2">
      <c r="AC160" s="3"/>
      <c r="AD160" s="4">
        <f t="shared" si="30"/>
        <v>38812</v>
      </c>
      <c r="AE160" t="str">
        <f t="shared" si="31"/>
        <v>tad</v>
      </c>
      <c r="AF160">
        <f t="shared" si="29"/>
        <v>0</v>
      </c>
    </row>
    <row r="161" spans="29:32" x14ac:dyDescent="0.2">
      <c r="AC161" s="3"/>
      <c r="AD161" s="4">
        <f t="shared" si="30"/>
        <v>38813</v>
      </c>
      <c r="AE161" t="str">
        <f t="shared" si="31"/>
        <v>tad</v>
      </c>
      <c r="AF161">
        <f t="shared" si="29"/>
        <v>0</v>
      </c>
    </row>
    <row r="162" spans="29:32" x14ac:dyDescent="0.2">
      <c r="AC162" s="3"/>
      <c r="AD162" s="4">
        <f t="shared" si="30"/>
        <v>38814</v>
      </c>
      <c r="AE162" t="str">
        <f t="shared" si="31"/>
        <v>tad</v>
      </c>
      <c r="AF162">
        <f t="shared" si="29"/>
        <v>0</v>
      </c>
    </row>
    <row r="163" spans="29:32" x14ac:dyDescent="0.2">
      <c r="AC163" s="3"/>
      <c r="AD163" s="4">
        <f t="shared" si="30"/>
        <v>38815</v>
      </c>
      <c r="AE163" t="str">
        <f t="shared" si="31"/>
        <v>tad</v>
      </c>
      <c r="AF163">
        <f t="shared" si="29"/>
        <v>0</v>
      </c>
    </row>
    <row r="164" spans="29:32" x14ac:dyDescent="0.2">
      <c r="AC164" s="3"/>
      <c r="AD164" s="4">
        <f t="shared" si="30"/>
        <v>38816</v>
      </c>
      <c r="AE164" t="str">
        <f t="shared" si="31"/>
        <v>tad</v>
      </c>
      <c r="AF164">
        <f t="shared" si="29"/>
        <v>0</v>
      </c>
    </row>
    <row r="165" spans="29:32" x14ac:dyDescent="0.2">
      <c r="AC165" s="3"/>
      <c r="AD165" s="4">
        <f t="shared" si="30"/>
        <v>38817</v>
      </c>
      <c r="AE165" t="str">
        <f t="shared" si="31"/>
        <v>tad</v>
      </c>
      <c r="AF165">
        <f t="shared" si="29"/>
        <v>0</v>
      </c>
    </row>
    <row r="166" spans="29:32" x14ac:dyDescent="0.2">
      <c r="AC166" s="3"/>
      <c r="AD166" s="4">
        <f t="shared" si="30"/>
        <v>38818</v>
      </c>
      <c r="AE166" t="str">
        <f t="shared" si="31"/>
        <v>tad</v>
      </c>
      <c r="AF166">
        <f t="shared" si="29"/>
        <v>0</v>
      </c>
    </row>
    <row r="167" spans="29:32" x14ac:dyDescent="0.2">
      <c r="AC167" s="3"/>
      <c r="AD167" s="4">
        <f t="shared" si="30"/>
        <v>38819</v>
      </c>
      <c r="AE167" t="str">
        <f t="shared" si="31"/>
        <v>tad</v>
      </c>
      <c r="AF167">
        <f t="shared" si="29"/>
        <v>0</v>
      </c>
    </row>
    <row r="168" spans="29:32" x14ac:dyDescent="0.2">
      <c r="AC168" s="3"/>
      <c r="AD168" s="4">
        <f t="shared" si="30"/>
        <v>38820</v>
      </c>
      <c r="AE168" t="str">
        <f t="shared" si="31"/>
        <v>tad</v>
      </c>
      <c r="AF168">
        <f t="shared" si="29"/>
        <v>0</v>
      </c>
    </row>
    <row r="169" spans="29:32" x14ac:dyDescent="0.2">
      <c r="AC169" s="3"/>
      <c r="AD169" s="4">
        <f t="shared" si="30"/>
        <v>38821</v>
      </c>
      <c r="AE169" t="str">
        <f t="shared" si="31"/>
        <v>tad</v>
      </c>
      <c r="AF169">
        <f t="shared" si="29"/>
        <v>0</v>
      </c>
    </row>
    <row r="170" spans="29:32" x14ac:dyDescent="0.2">
      <c r="AC170" s="3"/>
      <c r="AD170" s="4">
        <f t="shared" si="30"/>
        <v>38822</v>
      </c>
      <c r="AE170" t="str">
        <f t="shared" si="31"/>
        <v>tad</v>
      </c>
      <c r="AF170">
        <f t="shared" si="29"/>
        <v>0</v>
      </c>
    </row>
    <row r="171" spans="29:32" x14ac:dyDescent="0.2">
      <c r="AC171" s="3"/>
      <c r="AD171" s="4">
        <f t="shared" si="30"/>
        <v>38823</v>
      </c>
      <c r="AE171" t="str">
        <f t="shared" si="31"/>
        <v>tad</v>
      </c>
      <c r="AF171">
        <f t="shared" si="29"/>
        <v>0</v>
      </c>
    </row>
    <row r="172" spans="29:32" x14ac:dyDescent="0.2">
      <c r="AC172" s="3"/>
      <c r="AD172" s="4">
        <f t="shared" si="30"/>
        <v>38824</v>
      </c>
      <c r="AE172" t="str">
        <f t="shared" si="31"/>
        <v>tad</v>
      </c>
      <c r="AF172">
        <f t="shared" si="29"/>
        <v>0</v>
      </c>
    </row>
    <row r="173" spans="29:32" x14ac:dyDescent="0.2">
      <c r="AC173" s="3"/>
      <c r="AD173" s="4">
        <f t="shared" si="30"/>
        <v>38825</v>
      </c>
      <c r="AE173" t="str">
        <f t="shared" si="31"/>
        <v>tad</v>
      </c>
      <c r="AF173">
        <f t="shared" si="29"/>
        <v>0</v>
      </c>
    </row>
    <row r="174" spans="29:32" x14ac:dyDescent="0.2">
      <c r="AC174" s="3"/>
      <c r="AD174" s="4">
        <f t="shared" si="30"/>
        <v>38826</v>
      </c>
      <c r="AE174" t="str">
        <f t="shared" si="31"/>
        <v>tad</v>
      </c>
      <c r="AF174">
        <f t="shared" si="29"/>
        <v>0</v>
      </c>
    </row>
    <row r="175" spans="29:32" x14ac:dyDescent="0.2">
      <c r="AC175" s="3"/>
      <c r="AD175" s="4">
        <f t="shared" si="30"/>
        <v>38827</v>
      </c>
      <c r="AE175" t="str">
        <f t="shared" si="31"/>
        <v>tad</v>
      </c>
      <c r="AF175">
        <f t="shared" si="29"/>
        <v>0</v>
      </c>
    </row>
    <row r="176" spans="29:32" x14ac:dyDescent="0.2">
      <c r="AC176" s="3"/>
      <c r="AD176" s="4">
        <f t="shared" si="30"/>
        <v>38828</v>
      </c>
      <c r="AE176" t="str">
        <f t="shared" si="31"/>
        <v>tad</v>
      </c>
      <c r="AF176">
        <f t="shared" si="29"/>
        <v>0</v>
      </c>
    </row>
    <row r="177" spans="29:32" x14ac:dyDescent="0.2">
      <c r="AC177" s="3"/>
      <c r="AD177" s="4">
        <f t="shared" si="30"/>
        <v>38829</v>
      </c>
      <c r="AE177" t="str">
        <f t="shared" si="31"/>
        <v>tad</v>
      </c>
      <c r="AF177">
        <f t="shared" si="29"/>
        <v>0</v>
      </c>
    </row>
    <row r="178" spans="29:32" x14ac:dyDescent="0.2">
      <c r="AC178" s="3"/>
      <c r="AD178" s="4">
        <f t="shared" si="30"/>
        <v>38830</v>
      </c>
      <c r="AE178" t="str">
        <f t="shared" si="31"/>
        <v>tad</v>
      </c>
      <c r="AF178">
        <f t="shared" si="29"/>
        <v>0</v>
      </c>
    </row>
    <row r="179" spans="29:32" x14ac:dyDescent="0.2">
      <c r="AC179" s="3"/>
      <c r="AD179" s="4">
        <f t="shared" si="30"/>
        <v>38831</v>
      </c>
      <c r="AE179" t="str">
        <f t="shared" si="31"/>
        <v>tad</v>
      </c>
      <c r="AF179">
        <f t="shared" si="29"/>
        <v>0</v>
      </c>
    </row>
    <row r="180" spans="29:32" x14ac:dyDescent="0.2">
      <c r="AC180" s="3"/>
      <c r="AD180" s="4">
        <f t="shared" si="30"/>
        <v>38832</v>
      </c>
      <c r="AE180" t="str">
        <f t="shared" si="31"/>
        <v>tad</v>
      </c>
      <c r="AF180">
        <f t="shared" si="29"/>
        <v>0</v>
      </c>
    </row>
    <row r="181" spans="29:32" x14ac:dyDescent="0.2">
      <c r="AC181" s="3"/>
      <c r="AD181" s="4">
        <f t="shared" si="30"/>
        <v>38833</v>
      </c>
      <c r="AE181" t="str">
        <f t="shared" si="31"/>
        <v>tad</v>
      </c>
      <c r="AF181">
        <f t="shared" si="29"/>
        <v>0</v>
      </c>
    </row>
    <row r="182" spans="29:32" x14ac:dyDescent="0.2">
      <c r="AC182" s="3"/>
      <c r="AD182" s="4">
        <f t="shared" si="30"/>
        <v>38834</v>
      </c>
      <c r="AE182" t="str">
        <f t="shared" si="31"/>
        <v>tad</v>
      </c>
      <c r="AF182">
        <f t="shared" si="29"/>
        <v>0</v>
      </c>
    </row>
    <row r="183" spans="29:32" x14ac:dyDescent="0.2">
      <c r="AC183" s="3"/>
      <c r="AD183" s="4">
        <f t="shared" si="30"/>
        <v>38835</v>
      </c>
      <c r="AE183" t="str">
        <f t="shared" si="31"/>
        <v>tad</v>
      </c>
      <c r="AF183">
        <f t="shared" si="29"/>
        <v>0</v>
      </c>
    </row>
    <row r="184" spans="29:32" x14ac:dyDescent="0.2">
      <c r="AC184" s="3"/>
      <c r="AD184" s="4">
        <f t="shared" si="30"/>
        <v>38836</v>
      </c>
      <c r="AE184" t="str">
        <f t="shared" si="31"/>
        <v>tad</v>
      </c>
      <c r="AF184">
        <f t="shared" si="29"/>
        <v>0</v>
      </c>
    </row>
    <row r="185" spans="29:32" x14ac:dyDescent="0.2">
      <c r="AC185" s="3"/>
      <c r="AD185" s="4">
        <f t="shared" si="30"/>
        <v>38837</v>
      </c>
      <c r="AE185" t="str">
        <f t="shared" si="31"/>
        <v>tad</v>
      </c>
      <c r="AF185">
        <f t="shared" si="29"/>
        <v>0</v>
      </c>
    </row>
    <row r="186" spans="29:32" x14ac:dyDescent="0.2">
      <c r="AC186" s="3"/>
      <c r="AD186" s="4">
        <f t="shared" si="30"/>
        <v>38838</v>
      </c>
      <c r="AE186" t="str">
        <f t="shared" ref="AE186:AE216" si="32">IF(T17="tad","tad",T17)</f>
        <v>tad</v>
      </c>
      <c r="AF186">
        <f t="shared" si="29"/>
        <v>0</v>
      </c>
    </row>
    <row r="187" spans="29:32" x14ac:dyDescent="0.2">
      <c r="AC187" s="3"/>
      <c r="AD187" s="4">
        <f t="shared" si="30"/>
        <v>38839</v>
      </c>
      <c r="AE187" t="str">
        <f t="shared" si="32"/>
        <v>tad</v>
      </c>
      <c r="AF187">
        <f t="shared" si="29"/>
        <v>0</v>
      </c>
    </row>
    <row r="188" spans="29:32" x14ac:dyDescent="0.2">
      <c r="AC188" s="3"/>
      <c r="AD188" s="4">
        <f t="shared" si="30"/>
        <v>38840</v>
      </c>
      <c r="AE188" t="str">
        <f t="shared" si="32"/>
        <v>tad</v>
      </c>
      <c r="AF188">
        <f t="shared" si="29"/>
        <v>0</v>
      </c>
    </row>
    <row r="189" spans="29:32" x14ac:dyDescent="0.2">
      <c r="AC189" s="3"/>
      <c r="AD189" s="4">
        <f t="shared" si="30"/>
        <v>38841</v>
      </c>
      <c r="AE189" t="str">
        <f t="shared" si="32"/>
        <v>tad</v>
      </c>
      <c r="AF189">
        <f t="shared" si="29"/>
        <v>0</v>
      </c>
    </row>
    <row r="190" spans="29:32" x14ac:dyDescent="0.2">
      <c r="AC190" s="3"/>
      <c r="AD190" s="4">
        <f t="shared" si="30"/>
        <v>38842</v>
      </c>
      <c r="AE190" t="str">
        <f t="shared" si="32"/>
        <v>tad</v>
      </c>
      <c r="AF190">
        <f t="shared" si="29"/>
        <v>0</v>
      </c>
    </row>
    <row r="191" spans="29:32" x14ac:dyDescent="0.2">
      <c r="AC191" s="3"/>
      <c r="AD191" s="4">
        <f t="shared" si="30"/>
        <v>38843</v>
      </c>
      <c r="AE191" t="str">
        <f t="shared" si="32"/>
        <v>tad</v>
      </c>
      <c r="AF191">
        <f t="shared" si="29"/>
        <v>0</v>
      </c>
    </row>
    <row r="192" spans="29:32" x14ac:dyDescent="0.2">
      <c r="AC192" s="3"/>
      <c r="AD192" s="4">
        <f t="shared" si="30"/>
        <v>38844</v>
      </c>
      <c r="AE192" t="str">
        <f t="shared" si="32"/>
        <v>tad</v>
      </c>
      <c r="AF192">
        <f t="shared" si="29"/>
        <v>0</v>
      </c>
    </row>
    <row r="193" spans="29:32" x14ac:dyDescent="0.2">
      <c r="AC193" s="3"/>
      <c r="AD193" s="4">
        <f t="shared" si="30"/>
        <v>38845</v>
      </c>
      <c r="AE193" t="str">
        <f t="shared" si="32"/>
        <v>tad</v>
      </c>
      <c r="AF193">
        <f t="shared" si="29"/>
        <v>0</v>
      </c>
    </row>
    <row r="194" spans="29:32" x14ac:dyDescent="0.2">
      <c r="AC194" s="3"/>
      <c r="AD194" s="4">
        <f t="shared" si="30"/>
        <v>38846</v>
      </c>
      <c r="AE194" t="str">
        <f t="shared" si="32"/>
        <v>tad</v>
      </c>
      <c r="AF194">
        <f t="shared" ref="AF194:AF257" si="33">IF(COUNT(AD194:AE194)=2,0,-AC$49/500)</f>
        <v>0</v>
      </c>
    </row>
    <row r="195" spans="29:32" x14ac:dyDescent="0.2">
      <c r="AC195" s="3"/>
      <c r="AD195" s="4">
        <f t="shared" ref="AD195:AD258" si="34">AD194+1</f>
        <v>38847</v>
      </c>
      <c r="AE195" t="str">
        <f t="shared" si="32"/>
        <v>tad</v>
      </c>
      <c r="AF195">
        <f t="shared" si="33"/>
        <v>0</v>
      </c>
    </row>
    <row r="196" spans="29:32" x14ac:dyDescent="0.2">
      <c r="AC196" s="3"/>
      <c r="AD196" s="4">
        <f t="shared" si="34"/>
        <v>38848</v>
      </c>
      <c r="AE196" t="str">
        <f t="shared" si="32"/>
        <v>tad</v>
      </c>
      <c r="AF196">
        <f t="shared" si="33"/>
        <v>0</v>
      </c>
    </row>
    <row r="197" spans="29:32" x14ac:dyDescent="0.2">
      <c r="AC197" s="3"/>
      <c r="AD197" s="4">
        <f t="shared" si="34"/>
        <v>38849</v>
      </c>
      <c r="AE197" t="str">
        <f t="shared" si="32"/>
        <v>tad</v>
      </c>
      <c r="AF197">
        <f t="shared" si="33"/>
        <v>0</v>
      </c>
    </row>
    <row r="198" spans="29:32" x14ac:dyDescent="0.2">
      <c r="AC198" s="3"/>
      <c r="AD198" s="4">
        <f t="shared" si="34"/>
        <v>38850</v>
      </c>
      <c r="AE198" t="str">
        <f t="shared" si="32"/>
        <v>tad</v>
      </c>
      <c r="AF198">
        <f t="shared" si="33"/>
        <v>0</v>
      </c>
    </row>
    <row r="199" spans="29:32" x14ac:dyDescent="0.2">
      <c r="AC199" s="3"/>
      <c r="AD199" s="4">
        <f t="shared" si="34"/>
        <v>38851</v>
      </c>
      <c r="AE199" t="str">
        <f t="shared" si="32"/>
        <v>tad</v>
      </c>
      <c r="AF199">
        <f t="shared" si="33"/>
        <v>0</v>
      </c>
    </row>
    <row r="200" spans="29:32" x14ac:dyDescent="0.2">
      <c r="AC200" s="3"/>
      <c r="AD200" s="4">
        <f t="shared" si="34"/>
        <v>38852</v>
      </c>
      <c r="AE200" t="str">
        <f t="shared" si="32"/>
        <v>tad</v>
      </c>
      <c r="AF200">
        <f t="shared" si="33"/>
        <v>0</v>
      </c>
    </row>
    <row r="201" spans="29:32" x14ac:dyDescent="0.2">
      <c r="AC201" s="3"/>
      <c r="AD201" s="4">
        <f t="shared" si="34"/>
        <v>38853</v>
      </c>
      <c r="AE201" t="str">
        <f t="shared" si="32"/>
        <v>tad</v>
      </c>
      <c r="AF201">
        <f t="shared" si="33"/>
        <v>0</v>
      </c>
    </row>
    <row r="202" spans="29:32" x14ac:dyDescent="0.2">
      <c r="AC202" s="3"/>
      <c r="AD202" s="4">
        <f t="shared" si="34"/>
        <v>38854</v>
      </c>
      <c r="AE202" t="str">
        <f t="shared" si="32"/>
        <v>tad</v>
      </c>
      <c r="AF202">
        <f t="shared" si="33"/>
        <v>0</v>
      </c>
    </row>
    <row r="203" spans="29:32" x14ac:dyDescent="0.2">
      <c r="AC203" s="3"/>
      <c r="AD203" s="4">
        <f t="shared" si="34"/>
        <v>38855</v>
      </c>
      <c r="AE203" t="str">
        <f t="shared" si="32"/>
        <v>tad</v>
      </c>
      <c r="AF203">
        <f t="shared" si="33"/>
        <v>0</v>
      </c>
    </row>
    <row r="204" spans="29:32" x14ac:dyDescent="0.2">
      <c r="AC204" s="3"/>
      <c r="AD204" s="4">
        <f t="shared" si="34"/>
        <v>38856</v>
      </c>
      <c r="AE204" t="str">
        <f t="shared" si="32"/>
        <v>tad</v>
      </c>
      <c r="AF204">
        <f t="shared" si="33"/>
        <v>0</v>
      </c>
    </row>
    <row r="205" spans="29:32" x14ac:dyDescent="0.2">
      <c r="AC205" s="3"/>
      <c r="AD205" s="4">
        <f t="shared" si="34"/>
        <v>38857</v>
      </c>
      <c r="AE205" t="str">
        <f t="shared" si="32"/>
        <v>tad</v>
      </c>
      <c r="AF205">
        <f t="shared" si="33"/>
        <v>0</v>
      </c>
    </row>
    <row r="206" spans="29:32" x14ac:dyDescent="0.2">
      <c r="AC206" s="3"/>
      <c r="AD206" s="4">
        <f t="shared" si="34"/>
        <v>38858</v>
      </c>
      <c r="AE206" t="str">
        <f t="shared" si="32"/>
        <v>tad</v>
      </c>
      <c r="AF206">
        <f t="shared" si="33"/>
        <v>0</v>
      </c>
    </row>
    <row r="207" spans="29:32" x14ac:dyDescent="0.2">
      <c r="AC207" s="3"/>
      <c r="AD207" s="4">
        <f t="shared" si="34"/>
        <v>38859</v>
      </c>
      <c r="AE207" t="str">
        <f t="shared" si="32"/>
        <v>tad</v>
      </c>
      <c r="AF207">
        <f t="shared" si="33"/>
        <v>0</v>
      </c>
    </row>
    <row r="208" spans="29:32" x14ac:dyDescent="0.2">
      <c r="AC208" s="3"/>
      <c r="AD208" s="4">
        <f t="shared" si="34"/>
        <v>38860</v>
      </c>
      <c r="AE208" t="str">
        <f t="shared" si="32"/>
        <v>tad</v>
      </c>
      <c r="AF208">
        <f t="shared" si="33"/>
        <v>0</v>
      </c>
    </row>
    <row r="209" spans="29:32" x14ac:dyDescent="0.2">
      <c r="AC209" s="3"/>
      <c r="AD209" s="4">
        <f t="shared" si="34"/>
        <v>38861</v>
      </c>
      <c r="AE209" t="str">
        <f t="shared" si="32"/>
        <v>tad</v>
      </c>
      <c r="AF209">
        <f t="shared" si="33"/>
        <v>0</v>
      </c>
    </row>
    <row r="210" spans="29:32" x14ac:dyDescent="0.2">
      <c r="AC210" s="3"/>
      <c r="AD210" s="4">
        <f t="shared" si="34"/>
        <v>38862</v>
      </c>
      <c r="AE210" t="str">
        <f t="shared" si="32"/>
        <v>tad</v>
      </c>
      <c r="AF210">
        <f t="shared" si="33"/>
        <v>0</v>
      </c>
    </row>
    <row r="211" spans="29:32" x14ac:dyDescent="0.2">
      <c r="AC211" s="3"/>
      <c r="AD211" s="4">
        <f t="shared" si="34"/>
        <v>38863</v>
      </c>
      <c r="AE211" t="str">
        <f t="shared" si="32"/>
        <v>tad</v>
      </c>
      <c r="AF211">
        <f t="shared" si="33"/>
        <v>0</v>
      </c>
    </row>
    <row r="212" spans="29:32" x14ac:dyDescent="0.2">
      <c r="AC212" s="3"/>
      <c r="AD212" s="4">
        <f t="shared" si="34"/>
        <v>38864</v>
      </c>
      <c r="AE212" t="str">
        <f t="shared" si="32"/>
        <v>tad</v>
      </c>
      <c r="AF212">
        <f t="shared" si="33"/>
        <v>0</v>
      </c>
    </row>
    <row r="213" spans="29:32" x14ac:dyDescent="0.2">
      <c r="AC213" s="3"/>
      <c r="AD213" s="4">
        <f t="shared" si="34"/>
        <v>38865</v>
      </c>
      <c r="AE213" t="str">
        <f t="shared" si="32"/>
        <v>tad</v>
      </c>
      <c r="AF213">
        <f t="shared" si="33"/>
        <v>0</v>
      </c>
    </row>
    <row r="214" spans="29:32" x14ac:dyDescent="0.2">
      <c r="AC214" s="3"/>
      <c r="AD214" s="4">
        <f t="shared" si="34"/>
        <v>38866</v>
      </c>
      <c r="AE214" t="str">
        <f t="shared" si="32"/>
        <v>tad</v>
      </c>
      <c r="AF214">
        <f t="shared" si="33"/>
        <v>0</v>
      </c>
    </row>
    <row r="215" spans="29:32" x14ac:dyDescent="0.2">
      <c r="AC215" s="3"/>
      <c r="AD215" s="4">
        <f t="shared" si="34"/>
        <v>38867</v>
      </c>
      <c r="AE215" t="str">
        <f t="shared" si="32"/>
        <v>tad</v>
      </c>
      <c r="AF215">
        <f t="shared" si="33"/>
        <v>0</v>
      </c>
    </row>
    <row r="216" spans="29:32" x14ac:dyDescent="0.2">
      <c r="AC216" s="3"/>
      <c r="AD216" s="4">
        <f t="shared" si="34"/>
        <v>38868</v>
      </c>
      <c r="AE216" t="str">
        <f t="shared" si="32"/>
        <v>tad</v>
      </c>
      <c r="AF216">
        <f t="shared" si="33"/>
        <v>0</v>
      </c>
    </row>
    <row r="217" spans="29:32" x14ac:dyDescent="0.2">
      <c r="AC217" s="3"/>
      <c r="AD217" s="4">
        <f t="shared" si="34"/>
        <v>38869</v>
      </c>
      <c r="AE217" t="str">
        <f t="shared" ref="AE217:AE246" si="35">IF(U17="tad","tad",U17)</f>
        <v>tad</v>
      </c>
      <c r="AF217">
        <f t="shared" si="33"/>
        <v>0</v>
      </c>
    </row>
    <row r="218" spans="29:32" x14ac:dyDescent="0.2">
      <c r="AC218" s="3"/>
      <c r="AD218" s="4">
        <f t="shared" si="34"/>
        <v>38870</v>
      </c>
      <c r="AE218" t="str">
        <f t="shared" si="35"/>
        <v>tad</v>
      </c>
      <c r="AF218">
        <f t="shared" si="33"/>
        <v>0</v>
      </c>
    </row>
    <row r="219" spans="29:32" x14ac:dyDescent="0.2">
      <c r="AC219" s="3"/>
      <c r="AD219" s="4">
        <f t="shared" si="34"/>
        <v>38871</v>
      </c>
      <c r="AE219" t="str">
        <f t="shared" si="35"/>
        <v>tad</v>
      </c>
      <c r="AF219">
        <f t="shared" si="33"/>
        <v>0</v>
      </c>
    </row>
    <row r="220" spans="29:32" x14ac:dyDescent="0.2">
      <c r="AC220" s="3"/>
      <c r="AD220" s="4">
        <f t="shared" si="34"/>
        <v>38872</v>
      </c>
      <c r="AE220" t="str">
        <f t="shared" si="35"/>
        <v>tad</v>
      </c>
      <c r="AF220">
        <f t="shared" si="33"/>
        <v>0</v>
      </c>
    </row>
    <row r="221" spans="29:32" x14ac:dyDescent="0.2">
      <c r="AC221" s="3"/>
      <c r="AD221" s="4">
        <f t="shared" si="34"/>
        <v>38873</v>
      </c>
      <c r="AE221" t="str">
        <f t="shared" si="35"/>
        <v>tad</v>
      </c>
      <c r="AF221">
        <f t="shared" si="33"/>
        <v>0</v>
      </c>
    </row>
    <row r="222" spans="29:32" x14ac:dyDescent="0.2">
      <c r="AC222" s="3"/>
      <c r="AD222" s="4">
        <f t="shared" si="34"/>
        <v>38874</v>
      </c>
      <c r="AE222" t="str">
        <f t="shared" si="35"/>
        <v>tad</v>
      </c>
      <c r="AF222">
        <f t="shared" si="33"/>
        <v>0</v>
      </c>
    </row>
    <row r="223" spans="29:32" x14ac:dyDescent="0.2">
      <c r="AC223" s="3"/>
      <c r="AD223" s="4">
        <f t="shared" si="34"/>
        <v>38875</v>
      </c>
      <c r="AE223" t="str">
        <f t="shared" si="35"/>
        <v>tad</v>
      </c>
      <c r="AF223">
        <f t="shared" si="33"/>
        <v>0</v>
      </c>
    </row>
    <row r="224" spans="29:32" x14ac:dyDescent="0.2">
      <c r="AC224" s="3"/>
      <c r="AD224" s="4">
        <f t="shared" si="34"/>
        <v>38876</v>
      </c>
      <c r="AE224" t="str">
        <f t="shared" si="35"/>
        <v>tad</v>
      </c>
      <c r="AF224">
        <f t="shared" si="33"/>
        <v>0</v>
      </c>
    </row>
    <row r="225" spans="29:32" x14ac:dyDescent="0.2">
      <c r="AC225" s="3"/>
      <c r="AD225" s="4">
        <f t="shared" si="34"/>
        <v>38877</v>
      </c>
      <c r="AE225" t="str">
        <f t="shared" si="35"/>
        <v>tad</v>
      </c>
      <c r="AF225">
        <f t="shared" si="33"/>
        <v>0</v>
      </c>
    </row>
    <row r="226" spans="29:32" x14ac:dyDescent="0.2">
      <c r="AC226" s="3"/>
      <c r="AD226" s="4">
        <f t="shared" si="34"/>
        <v>38878</v>
      </c>
      <c r="AE226" t="str">
        <f t="shared" si="35"/>
        <v>tad</v>
      </c>
      <c r="AF226">
        <f t="shared" si="33"/>
        <v>0</v>
      </c>
    </row>
    <row r="227" spans="29:32" x14ac:dyDescent="0.2">
      <c r="AC227" s="3"/>
      <c r="AD227" s="4">
        <f t="shared" si="34"/>
        <v>38879</v>
      </c>
      <c r="AE227" t="str">
        <f t="shared" si="35"/>
        <v>tad</v>
      </c>
      <c r="AF227">
        <f t="shared" si="33"/>
        <v>0</v>
      </c>
    </row>
    <row r="228" spans="29:32" x14ac:dyDescent="0.2">
      <c r="AC228" s="3"/>
      <c r="AD228" s="4">
        <f t="shared" si="34"/>
        <v>38880</v>
      </c>
      <c r="AE228" t="str">
        <f t="shared" si="35"/>
        <v>tad</v>
      </c>
      <c r="AF228">
        <f t="shared" si="33"/>
        <v>0</v>
      </c>
    </row>
    <row r="229" spans="29:32" x14ac:dyDescent="0.2">
      <c r="AC229" s="3"/>
      <c r="AD229" s="4">
        <f t="shared" si="34"/>
        <v>38881</v>
      </c>
      <c r="AE229" t="str">
        <f t="shared" si="35"/>
        <v>tad</v>
      </c>
      <c r="AF229">
        <f t="shared" si="33"/>
        <v>0</v>
      </c>
    </row>
    <row r="230" spans="29:32" x14ac:dyDescent="0.2">
      <c r="AC230" s="3"/>
      <c r="AD230" s="4">
        <f t="shared" si="34"/>
        <v>38882</v>
      </c>
      <c r="AE230" t="str">
        <f t="shared" si="35"/>
        <v>tad</v>
      </c>
      <c r="AF230">
        <f t="shared" si="33"/>
        <v>0</v>
      </c>
    </row>
    <row r="231" spans="29:32" x14ac:dyDescent="0.2">
      <c r="AC231" s="3"/>
      <c r="AD231" s="4">
        <f t="shared" si="34"/>
        <v>38883</v>
      </c>
      <c r="AE231" t="str">
        <f t="shared" si="35"/>
        <v>tad</v>
      </c>
      <c r="AF231">
        <f t="shared" si="33"/>
        <v>0</v>
      </c>
    </row>
    <row r="232" spans="29:32" x14ac:dyDescent="0.2">
      <c r="AC232" s="3"/>
      <c r="AD232" s="4">
        <f t="shared" si="34"/>
        <v>38884</v>
      </c>
      <c r="AE232" t="str">
        <f t="shared" si="35"/>
        <v>tad</v>
      </c>
      <c r="AF232">
        <f t="shared" si="33"/>
        <v>0</v>
      </c>
    </row>
    <row r="233" spans="29:32" x14ac:dyDescent="0.2">
      <c r="AC233" s="3"/>
      <c r="AD233" s="4">
        <f t="shared" si="34"/>
        <v>38885</v>
      </c>
      <c r="AE233" t="str">
        <f t="shared" si="35"/>
        <v>tad</v>
      </c>
      <c r="AF233">
        <f t="shared" si="33"/>
        <v>0</v>
      </c>
    </row>
    <row r="234" spans="29:32" x14ac:dyDescent="0.2">
      <c r="AC234" s="3"/>
      <c r="AD234" s="4">
        <f t="shared" si="34"/>
        <v>38886</v>
      </c>
      <c r="AE234" t="str">
        <f t="shared" si="35"/>
        <v>tad</v>
      </c>
      <c r="AF234">
        <f t="shared" si="33"/>
        <v>0</v>
      </c>
    </row>
    <row r="235" spans="29:32" x14ac:dyDescent="0.2">
      <c r="AC235" s="3"/>
      <c r="AD235" s="4">
        <f t="shared" si="34"/>
        <v>38887</v>
      </c>
      <c r="AE235" t="str">
        <f t="shared" si="35"/>
        <v>tad</v>
      </c>
      <c r="AF235">
        <f t="shared" si="33"/>
        <v>0</v>
      </c>
    </row>
    <row r="236" spans="29:32" x14ac:dyDescent="0.2">
      <c r="AC236" s="3"/>
      <c r="AD236" s="4">
        <f t="shared" si="34"/>
        <v>38888</v>
      </c>
      <c r="AE236" t="str">
        <f t="shared" si="35"/>
        <v>tad</v>
      </c>
      <c r="AF236">
        <f t="shared" si="33"/>
        <v>0</v>
      </c>
    </row>
    <row r="237" spans="29:32" x14ac:dyDescent="0.2">
      <c r="AC237" s="3"/>
      <c r="AD237" s="4">
        <f t="shared" si="34"/>
        <v>38889</v>
      </c>
      <c r="AE237" t="str">
        <f t="shared" si="35"/>
        <v>tad</v>
      </c>
      <c r="AF237">
        <f t="shared" si="33"/>
        <v>0</v>
      </c>
    </row>
    <row r="238" spans="29:32" x14ac:dyDescent="0.2">
      <c r="AC238" s="3"/>
      <c r="AD238" s="4">
        <f t="shared" si="34"/>
        <v>38890</v>
      </c>
      <c r="AE238" t="str">
        <f t="shared" si="35"/>
        <v>tad</v>
      </c>
      <c r="AF238">
        <f t="shared" si="33"/>
        <v>0</v>
      </c>
    </row>
    <row r="239" spans="29:32" x14ac:dyDescent="0.2">
      <c r="AC239" s="3"/>
      <c r="AD239" s="4">
        <f t="shared" si="34"/>
        <v>38891</v>
      </c>
      <c r="AE239" t="str">
        <f t="shared" si="35"/>
        <v>tad</v>
      </c>
      <c r="AF239">
        <f t="shared" si="33"/>
        <v>0</v>
      </c>
    </row>
    <row r="240" spans="29:32" x14ac:dyDescent="0.2">
      <c r="AC240" s="3"/>
      <c r="AD240" s="4">
        <f t="shared" si="34"/>
        <v>38892</v>
      </c>
      <c r="AE240" t="str">
        <f t="shared" si="35"/>
        <v>tad</v>
      </c>
      <c r="AF240">
        <f t="shared" si="33"/>
        <v>0</v>
      </c>
    </row>
    <row r="241" spans="29:32" x14ac:dyDescent="0.2">
      <c r="AC241" s="3"/>
      <c r="AD241" s="4">
        <f t="shared" si="34"/>
        <v>38893</v>
      </c>
      <c r="AE241" t="str">
        <f t="shared" si="35"/>
        <v>tad</v>
      </c>
      <c r="AF241">
        <f t="shared" si="33"/>
        <v>0</v>
      </c>
    </row>
    <row r="242" spans="29:32" x14ac:dyDescent="0.2">
      <c r="AC242" s="3"/>
      <c r="AD242" s="4">
        <f t="shared" si="34"/>
        <v>38894</v>
      </c>
      <c r="AE242" t="str">
        <f t="shared" si="35"/>
        <v>tad</v>
      </c>
      <c r="AF242">
        <f t="shared" si="33"/>
        <v>0</v>
      </c>
    </row>
    <row r="243" spans="29:32" x14ac:dyDescent="0.2">
      <c r="AC243" s="3"/>
      <c r="AD243" s="4">
        <f t="shared" si="34"/>
        <v>38895</v>
      </c>
      <c r="AE243" t="str">
        <f t="shared" si="35"/>
        <v>tad</v>
      </c>
      <c r="AF243">
        <f t="shared" si="33"/>
        <v>0</v>
      </c>
    </row>
    <row r="244" spans="29:32" x14ac:dyDescent="0.2">
      <c r="AC244" s="3"/>
      <c r="AD244" s="4">
        <f t="shared" si="34"/>
        <v>38896</v>
      </c>
      <c r="AE244" t="str">
        <f t="shared" si="35"/>
        <v>tad</v>
      </c>
      <c r="AF244">
        <f t="shared" si="33"/>
        <v>0</v>
      </c>
    </row>
    <row r="245" spans="29:32" x14ac:dyDescent="0.2">
      <c r="AC245" s="3"/>
      <c r="AD245" s="4">
        <f t="shared" si="34"/>
        <v>38897</v>
      </c>
      <c r="AE245" t="str">
        <f t="shared" si="35"/>
        <v>tad</v>
      </c>
      <c r="AF245">
        <f t="shared" si="33"/>
        <v>0</v>
      </c>
    </row>
    <row r="246" spans="29:32" x14ac:dyDescent="0.2">
      <c r="AC246" s="3"/>
      <c r="AD246" s="4">
        <f t="shared" si="34"/>
        <v>38898</v>
      </c>
      <c r="AE246" t="str">
        <f t="shared" si="35"/>
        <v>tad</v>
      </c>
      <c r="AF246">
        <f t="shared" si="33"/>
        <v>0</v>
      </c>
    </row>
    <row r="247" spans="29:32" x14ac:dyDescent="0.2">
      <c r="AC247" s="3"/>
      <c r="AD247" s="4">
        <f t="shared" si="34"/>
        <v>38899</v>
      </c>
      <c r="AE247" t="str">
        <f t="shared" ref="AE247:AE277" si="36">IF(V17="tad","tad",V17)</f>
        <v>tad</v>
      </c>
      <c r="AF247">
        <f t="shared" si="33"/>
        <v>0</v>
      </c>
    </row>
    <row r="248" spans="29:32" x14ac:dyDescent="0.2">
      <c r="AC248" s="3"/>
      <c r="AD248" s="4">
        <f t="shared" si="34"/>
        <v>38900</v>
      </c>
      <c r="AE248" t="str">
        <f t="shared" si="36"/>
        <v>tad</v>
      </c>
      <c r="AF248">
        <f t="shared" si="33"/>
        <v>0</v>
      </c>
    </row>
    <row r="249" spans="29:32" x14ac:dyDescent="0.2">
      <c r="AC249" s="3"/>
      <c r="AD249" s="4">
        <f t="shared" si="34"/>
        <v>38901</v>
      </c>
      <c r="AE249" t="str">
        <f t="shared" si="36"/>
        <v>tad</v>
      </c>
      <c r="AF249">
        <f t="shared" si="33"/>
        <v>0</v>
      </c>
    </row>
    <row r="250" spans="29:32" x14ac:dyDescent="0.2">
      <c r="AC250" s="3"/>
      <c r="AD250" s="4">
        <f t="shared" si="34"/>
        <v>38902</v>
      </c>
      <c r="AE250" t="str">
        <f t="shared" si="36"/>
        <v>tad</v>
      </c>
      <c r="AF250">
        <f t="shared" si="33"/>
        <v>0</v>
      </c>
    </row>
    <row r="251" spans="29:32" x14ac:dyDescent="0.2">
      <c r="AC251" s="3"/>
      <c r="AD251" s="4">
        <f t="shared" si="34"/>
        <v>38903</v>
      </c>
      <c r="AE251" t="str">
        <f t="shared" si="36"/>
        <v>tad</v>
      </c>
      <c r="AF251">
        <f t="shared" si="33"/>
        <v>0</v>
      </c>
    </row>
    <row r="252" spans="29:32" x14ac:dyDescent="0.2">
      <c r="AC252" s="3"/>
      <c r="AD252" s="4">
        <f t="shared" si="34"/>
        <v>38904</v>
      </c>
      <c r="AE252" t="str">
        <f t="shared" si="36"/>
        <v>tad</v>
      </c>
      <c r="AF252">
        <f t="shared" si="33"/>
        <v>0</v>
      </c>
    </row>
    <row r="253" spans="29:32" x14ac:dyDescent="0.2">
      <c r="AC253" s="3"/>
      <c r="AD253" s="4">
        <f t="shared" si="34"/>
        <v>38905</v>
      </c>
      <c r="AE253" t="str">
        <f t="shared" si="36"/>
        <v>tad</v>
      </c>
      <c r="AF253">
        <f t="shared" si="33"/>
        <v>0</v>
      </c>
    </row>
    <row r="254" spans="29:32" x14ac:dyDescent="0.2">
      <c r="AC254" s="3"/>
      <c r="AD254" s="4">
        <f t="shared" si="34"/>
        <v>38906</v>
      </c>
      <c r="AE254" t="str">
        <f t="shared" si="36"/>
        <v>tad</v>
      </c>
      <c r="AF254">
        <f t="shared" si="33"/>
        <v>0</v>
      </c>
    </row>
    <row r="255" spans="29:32" x14ac:dyDescent="0.2">
      <c r="AC255" s="3"/>
      <c r="AD255" s="4">
        <f t="shared" si="34"/>
        <v>38907</v>
      </c>
      <c r="AE255" t="str">
        <f t="shared" si="36"/>
        <v>tad</v>
      </c>
      <c r="AF255">
        <f t="shared" si="33"/>
        <v>0</v>
      </c>
    </row>
    <row r="256" spans="29:32" x14ac:dyDescent="0.2">
      <c r="AC256" s="3"/>
      <c r="AD256" s="4">
        <f t="shared" si="34"/>
        <v>38908</v>
      </c>
      <c r="AE256" t="str">
        <f t="shared" si="36"/>
        <v>tad</v>
      </c>
      <c r="AF256">
        <f t="shared" si="33"/>
        <v>0</v>
      </c>
    </row>
    <row r="257" spans="29:32" x14ac:dyDescent="0.2">
      <c r="AC257" s="3"/>
      <c r="AD257" s="4">
        <f t="shared" si="34"/>
        <v>38909</v>
      </c>
      <c r="AE257" t="str">
        <f t="shared" si="36"/>
        <v>tad</v>
      </c>
      <c r="AF257">
        <f t="shared" si="33"/>
        <v>0</v>
      </c>
    </row>
    <row r="258" spans="29:32" x14ac:dyDescent="0.2">
      <c r="AC258" s="3"/>
      <c r="AD258" s="4">
        <f t="shared" si="34"/>
        <v>38910</v>
      </c>
      <c r="AE258" t="str">
        <f t="shared" si="36"/>
        <v>tad</v>
      </c>
      <c r="AF258">
        <f t="shared" ref="AF258:AF321" si="37">IF(COUNT(AD258:AE258)=2,0,-AC$49/500)</f>
        <v>0</v>
      </c>
    </row>
    <row r="259" spans="29:32" x14ac:dyDescent="0.2">
      <c r="AC259" s="3"/>
      <c r="AD259" s="4">
        <f t="shared" ref="AD259:AD322" si="38">AD258+1</f>
        <v>38911</v>
      </c>
      <c r="AE259" t="str">
        <f t="shared" si="36"/>
        <v>tad</v>
      </c>
      <c r="AF259">
        <f t="shared" si="37"/>
        <v>0</v>
      </c>
    </row>
    <row r="260" spans="29:32" x14ac:dyDescent="0.2">
      <c r="AC260" s="3"/>
      <c r="AD260" s="4">
        <f t="shared" si="38"/>
        <v>38912</v>
      </c>
      <c r="AE260" t="str">
        <f t="shared" si="36"/>
        <v>tad</v>
      </c>
      <c r="AF260">
        <f t="shared" si="37"/>
        <v>0</v>
      </c>
    </row>
    <row r="261" spans="29:32" x14ac:dyDescent="0.2">
      <c r="AC261" s="3"/>
      <c r="AD261" s="4">
        <f t="shared" si="38"/>
        <v>38913</v>
      </c>
      <c r="AE261" t="str">
        <f t="shared" si="36"/>
        <v>tad</v>
      </c>
      <c r="AF261">
        <f t="shared" si="37"/>
        <v>0</v>
      </c>
    </row>
    <row r="262" spans="29:32" x14ac:dyDescent="0.2">
      <c r="AC262" s="3"/>
      <c r="AD262" s="4">
        <f t="shared" si="38"/>
        <v>38914</v>
      </c>
      <c r="AE262" t="str">
        <f t="shared" si="36"/>
        <v>tad</v>
      </c>
      <c r="AF262">
        <f t="shared" si="37"/>
        <v>0</v>
      </c>
    </row>
    <row r="263" spans="29:32" x14ac:dyDescent="0.2">
      <c r="AC263" s="3"/>
      <c r="AD263" s="4">
        <f t="shared" si="38"/>
        <v>38915</v>
      </c>
      <c r="AE263" t="str">
        <f t="shared" si="36"/>
        <v>tad</v>
      </c>
      <c r="AF263">
        <f t="shared" si="37"/>
        <v>0</v>
      </c>
    </row>
    <row r="264" spans="29:32" x14ac:dyDescent="0.2">
      <c r="AC264" s="3"/>
      <c r="AD264" s="4">
        <f t="shared" si="38"/>
        <v>38916</v>
      </c>
      <c r="AE264" t="str">
        <f t="shared" si="36"/>
        <v>tad</v>
      </c>
      <c r="AF264">
        <f t="shared" si="37"/>
        <v>0</v>
      </c>
    </row>
    <row r="265" spans="29:32" x14ac:dyDescent="0.2">
      <c r="AC265" s="3"/>
      <c r="AD265" s="4">
        <f t="shared" si="38"/>
        <v>38917</v>
      </c>
      <c r="AE265" t="str">
        <f t="shared" si="36"/>
        <v>tad</v>
      </c>
      <c r="AF265">
        <f t="shared" si="37"/>
        <v>0</v>
      </c>
    </row>
    <row r="266" spans="29:32" x14ac:dyDescent="0.2">
      <c r="AC266" s="3"/>
      <c r="AD266" s="4">
        <f t="shared" si="38"/>
        <v>38918</v>
      </c>
      <c r="AE266" t="str">
        <f t="shared" si="36"/>
        <v>tad</v>
      </c>
      <c r="AF266">
        <f t="shared" si="37"/>
        <v>0</v>
      </c>
    </row>
    <row r="267" spans="29:32" x14ac:dyDescent="0.2">
      <c r="AC267" s="3"/>
      <c r="AD267" s="4">
        <f t="shared" si="38"/>
        <v>38919</v>
      </c>
      <c r="AE267" t="str">
        <f t="shared" si="36"/>
        <v>tad</v>
      </c>
      <c r="AF267">
        <f t="shared" si="37"/>
        <v>0</v>
      </c>
    </row>
    <row r="268" spans="29:32" x14ac:dyDescent="0.2">
      <c r="AC268" s="3"/>
      <c r="AD268" s="4">
        <f t="shared" si="38"/>
        <v>38920</v>
      </c>
      <c r="AE268" t="str">
        <f t="shared" si="36"/>
        <v>tad</v>
      </c>
      <c r="AF268">
        <f t="shared" si="37"/>
        <v>0</v>
      </c>
    </row>
    <row r="269" spans="29:32" x14ac:dyDescent="0.2">
      <c r="AC269" s="3"/>
      <c r="AD269" s="4">
        <f t="shared" si="38"/>
        <v>38921</v>
      </c>
      <c r="AE269" t="str">
        <f t="shared" si="36"/>
        <v>tad</v>
      </c>
      <c r="AF269">
        <f t="shared" si="37"/>
        <v>0</v>
      </c>
    </row>
    <row r="270" spans="29:32" x14ac:dyDescent="0.2">
      <c r="AC270" s="3"/>
      <c r="AD270" s="4">
        <f t="shared" si="38"/>
        <v>38922</v>
      </c>
      <c r="AE270" t="str">
        <f t="shared" si="36"/>
        <v>tad</v>
      </c>
      <c r="AF270">
        <f t="shared" si="37"/>
        <v>0</v>
      </c>
    </row>
    <row r="271" spans="29:32" x14ac:dyDescent="0.2">
      <c r="AC271" s="3"/>
      <c r="AD271" s="4">
        <f t="shared" si="38"/>
        <v>38923</v>
      </c>
      <c r="AE271" t="str">
        <f t="shared" si="36"/>
        <v>tad</v>
      </c>
      <c r="AF271">
        <f t="shared" si="37"/>
        <v>0</v>
      </c>
    </row>
    <row r="272" spans="29:32" x14ac:dyDescent="0.2">
      <c r="AC272" s="3"/>
      <c r="AD272" s="4">
        <f t="shared" si="38"/>
        <v>38924</v>
      </c>
      <c r="AE272" t="str">
        <f t="shared" si="36"/>
        <v>tad</v>
      </c>
      <c r="AF272">
        <f t="shared" si="37"/>
        <v>0</v>
      </c>
    </row>
    <row r="273" spans="29:32" x14ac:dyDescent="0.2">
      <c r="AC273" s="3"/>
      <c r="AD273" s="4">
        <f t="shared" si="38"/>
        <v>38925</v>
      </c>
      <c r="AE273" t="str">
        <f t="shared" si="36"/>
        <v>tad</v>
      </c>
      <c r="AF273">
        <f t="shared" si="37"/>
        <v>0</v>
      </c>
    </row>
    <row r="274" spans="29:32" x14ac:dyDescent="0.2">
      <c r="AC274" s="3"/>
      <c r="AD274" s="4">
        <f t="shared" si="38"/>
        <v>38926</v>
      </c>
      <c r="AE274" t="str">
        <f t="shared" si="36"/>
        <v>tad</v>
      </c>
      <c r="AF274">
        <f t="shared" si="37"/>
        <v>0</v>
      </c>
    </row>
    <row r="275" spans="29:32" x14ac:dyDescent="0.2">
      <c r="AC275" s="3"/>
      <c r="AD275" s="4">
        <f t="shared" si="38"/>
        <v>38927</v>
      </c>
      <c r="AE275" t="str">
        <f t="shared" si="36"/>
        <v>tad</v>
      </c>
      <c r="AF275">
        <f t="shared" si="37"/>
        <v>0</v>
      </c>
    </row>
    <row r="276" spans="29:32" x14ac:dyDescent="0.2">
      <c r="AC276" s="3"/>
      <c r="AD276" s="4">
        <f t="shared" si="38"/>
        <v>38928</v>
      </c>
      <c r="AE276" t="str">
        <f t="shared" si="36"/>
        <v>tad</v>
      </c>
      <c r="AF276">
        <f t="shared" si="37"/>
        <v>0</v>
      </c>
    </row>
    <row r="277" spans="29:32" x14ac:dyDescent="0.2">
      <c r="AC277" s="3"/>
      <c r="AD277" s="4">
        <f t="shared" si="38"/>
        <v>38929</v>
      </c>
      <c r="AE277" t="str">
        <f t="shared" si="36"/>
        <v>tad</v>
      </c>
      <c r="AF277">
        <f t="shared" si="37"/>
        <v>0</v>
      </c>
    </row>
    <row r="278" spans="29:32" x14ac:dyDescent="0.2">
      <c r="AC278" s="3"/>
      <c r="AD278" s="4">
        <f t="shared" si="38"/>
        <v>38930</v>
      </c>
      <c r="AE278" t="str">
        <f t="shared" ref="AE278:AE308" si="39">IF(W17="tad","tad",W17)</f>
        <v>tad</v>
      </c>
      <c r="AF278">
        <f t="shared" si="37"/>
        <v>0</v>
      </c>
    </row>
    <row r="279" spans="29:32" x14ac:dyDescent="0.2">
      <c r="AC279" s="3"/>
      <c r="AD279" s="4">
        <f t="shared" si="38"/>
        <v>38931</v>
      </c>
      <c r="AE279" t="str">
        <f t="shared" si="39"/>
        <v>tad</v>
      </c>
      <c r="AF279">
        <f t="shared" si="37"/>
        <v>0</v>
      </c>
    </row>
    <row r="280" spans="29:32" x14ac:dyDescent="0.2">
      <c r="AC280" s="3"/>
      <c r="AD280" s="4">
        <f t="shared" si="38"/>
        <v>38932</v>
      </c>
      <c r="AE280" t="str">
        <f t="shared" si="39"/>
        <v>tad</v>
      </c>
      <c r="AF280">
        <f t="shared" si="37"/>
        <v>0</v>
      </c>
    </row>
    <row r="281" spans="29:32" x14ac:dyDescent="0.2">
      <c r="AC281" s="3"/>
      <c r="AD281" s="4">
        <f t="shared" si="38"/>
        <v>38933</v>
      </c>
      <c r="AE281" t="str">
        <f t="shared" si="39"/>
        <v>tad</v>
      </c>
      <c r="AF281">
        <f t="shared" si="37"/>
        <v>0</v>
      </c>
    </row>
    <row r="282" spans="29:32" x14ac:dyDescent="0.2">
      <c r="AC282" s="3"/>
      <c r="AD282" s="4">
        <f t="shared" si="38"/>
        <v>38934</v>
      </c>
      <c r="AE282" t="str">
        <f t="shared" si="39"/>
        <v>tad</v>
      </c>
      <c r="AF282">
        <f t="shared" si="37"/>
        <v>0</v>
      </c>
    </row>
    <row r="283" spans="29:32" x14ac:dyDescent="0.2">
      <c r="AC283" s="3"/>
      <c r="AD283" s="4">
        <f t="shared" si="38"/>
        <v>38935</v>
      </c>
      <c r="AE283" t="str">
        <f t="shared" si="39"/>
        <v>tad</v>
      </c>
      <c r="AF283">
        <f t="shared" si="37"/>
        <v>0</v>
      </c>
    </row>
    <row r="284" spans="29:32" x14ac:dyDescent="0.2">
      <c r="AC284" s="3"/>
      <c r="AD284" s="4">
        <f t="shared" si="38"/>
        <v>38936</v>
      </c>
      <c r="AE284" t="str">
        <f t="shared" si="39"/>
        <v>tad</v>
      </c>
      <c r="AF284">
        <f t="shared" si="37"/>
        <v>0</v>
      </c>
    </row>
    <row r="285" spans="29:32" x14ac:dyDescent="0.2">
      <c r="AC285" s="3"/>
      <c r="AD285" s="4">
        <f t="shared" si="38"/>
        <v>38937</v>
      </c>
      <c r="AE285" t="str">
        <f t="shared" si="39"/>
        <v>tad</v>
      </c>
      <c r="AF285">
        <f t="shared" si="37"/>
        <v>0</v>
      </c>
    </row>
    <row r="286" spans="29:32" x14ac:dyDescent="0.2">
      <c r="AC286" s="3"/>
      <c r="AD286" s="4">
        <f t="shared" si="38"/>
        <v>38938</v>
      </c>
      <c r="AE286" t="str">
        <f t="shared" si="39"/>
        <v>tad</v>
      </c>
      <c r="AF286">
        <f t="shared" si="37"/>
        <v>0</v>
      </c>
    </row>
    <row r="287" spans="29:32" x14ac:dyDescent="0.2">
      <c r="AC287" s="3"/>
      <c r="AD287" s="4">
        <f t="shared" si="38"/>
        <v>38939</v>
      </c>
      <c r="AE287" t="str">
        <f t="shared" si="39"/>
        <v>tad</v>
      </c>
      <c r="AF287">
        <f t="shared" si="37"/>
        <v>0</v>
      </c>
    </row>
    <row r="288" spans="29:32" x14ac:dyDescent="0.2">
      <c r="AC288" s="3"/>
      <c r="AD288" s="4">
        <f t="shared" si="38"/>
        <v>38940</v>
      </c>
      <c r="AE288" t="str">
        <f t="shared" si="39"/>
        <v>tad</v>
      </c>
      <c r="AF288">
        <f t="shared" si="37"/>
        <v>0</v>
      </c>
    </row>
    <row r="289" spans="29:32" x14ac:dyDescent="0.2">
      <c r="AC289" s="3"/>
      <c r="AD289" s="4">
        <f t="shared" si="38"/>
        <v>38941</v>
      </c>
      <c r="AE289" t="str">
        <f t="shared" si="39"/>
        <v>tad</v>
      </c>
      <c r="AF289">
        <f t="shared" si="37"/>
        <v>0</v>
      </c>
    </row>
    <row r="290" spans="29:32" x14ac:dyDescent="0.2">
      <c r="AC290" s="3"/>
      <c r="AD290" s="4">
        <f t="shared" si="38"/>
        <v>38942</v>
      </c>
      <c r="AE290" t="str">
        <f t="shared" si="39"/>
        <v>tad</v>
      </c>
      <c r="AF290">
        <f t="shared" si="37"/>
        <v>0</v>
      </c>
    </row>
    <row r="291" spans="29:32" x14ac:dyDescent="0.2">
      <c r="AC291" s="3"/>
      <c r="AD291" s="4">
        <f t="shared" si="38"/>
        <v>38943</v>
      </c>
      <c r="AE291" t="str">
        <f t="shared" si="39"/>
        <v>tad</v>
      </c>
      <c r="AF291">
        <f t="shared" si="37"/>
        <v>0</v>
      </c>
    </row>
    <row r="292" spans="29:32" x14ac:dyDescent="0.2">
      <c r="AC292" s="3"/>
      <c r="AD292" s="4">
        <f t="shared" si="38"/>
        <v>38944</v>
      </c>
      <c r="AE292" t="str">
        <f t="shared" si="39"/>
        <v>tad</v>
      </c>
      <c r="AF292">
        <f t="shared" si="37"/>
        <v>0</v>
      </c>
    </row>
    <row r="293" spans="29:32" x14ac:dyDescent="0.2">
      <c r="AC293" s="3"/>
      <c r="AD293" s="4">
        <f t="shared" si="38"/>
        <v>38945</v>
      </c>
      <c r="AE293" t="str">
        <f t="shared" si="39"/>
        <v>tad</v>
      </c>
      <c r="AF293">
        <f t="shared" si="37"/>
        <v>0</v>
      </c>
    </row>
    <row r="294" spans="29:32" x14ac:dyDescent="0.2">
      <c r="AC294" s="3"/>
      <c r="AD294" s="4">
        <f t="shared" si="38"/>
        <v>38946</v>
      </c>
      <c r="AE294" t="str">
        <f t="shared" si="39"/>
        <v>tad</v>
      </c>
      <c r="AF294">
        <f t="shared" si="37"/>
        <v>0</v>
      </c>
    </row>
    <row r="295" spans="29:32" x14ac:dyDescent="0.2">
      <c r="AC295" s="3"/>
      <c r="AD295" s="4">
        <f t="shared" si="38"/>
        <v>38947</v>
      </c>
      <c r="AE295" t="str">
        <f t="shared" si="39"/>
        <v>tad</v>
      </c>
      <c r="AF295">
        <f t="shared" si="37"/>
        <v>0</v>
      </c>
    </row>
    <row r="296" spans="29:32" x14ac:dyDescent="0.2">
      <c r="AC296" s="3"/>
      <c r="AD296" s="4">
        <f t="shared" si="38"/>
        <v>38948</v>
      </c>
      <c r="AE296" t="str">
        <f t="shared" si="39"/>
        <v>tad</v>
      </c>
      <c r="AF296">
        <f t="shared" si="37"/>
        <v>0</v>
      </c>
    </row>
    <row r="297" spans="29:32" x14ac:dyDescent="0.2">
      <c r="AC297" s="3"/>
      <c r="AD297" s="4">
        <f t="shared" si="38"/>
        <v>38949</v>
      </c>
      <c r="AE297" t="str">
        <f t="shared" si="39"/>
        <v>tad</v>
      </c>
      <c r="AF297">
        <f t="shared" si="37"/>
        <v>0</v>
      </c>
    </row>
    <row r="298" spans="29:32" x14ac:dyDescent="0.2">
      <c r="AC298" s="3"/>
      <c r="AD298" s="4">
        <f t="shared" si="38"/>
        <v>38950</v>
      </c>
      <c r="AE298" t="str">
        <f t="shared" si="39"/>
        <v>tad</v>
      </c>
      <c r="AF298">
        <f t="shared" si="37"/>
        <v>0</v>
      </c>
    </row>
    <row r="299" spans="29:32" x14ac:dyDescent="0.2">
      <c r="AC299" s="3"/>
      <c r="AD299" s="4">
        <f t="shared" si="38"/>
        <v>38951</v>
      </c>
      <c r="AE299" t="str">
        <f t="shared" si="39"/>
        <v>tad</v>
      </c>
      <c r="AF299">
        <f t="shared" si="37"/>
        <v>0</v>
      </c>
    </row>
    <row r="300" spans="29:32" x14ac:dyDescent="0.2">
      <c r="AC300" s="3"/>
      <c r="AD300" s="4">
        <f t="shared" si="38"/>
        <v>38952</v>
      </c>
      <c r="AE300" t="str">
        <f t="shared" si="39"/>
        <v>tad</v>
      </c>
      <c r="AF300">
        <f t="shared" si="37"/>
        <v>0</v>
      </c>
    </row>
    <row r="301" spans="29:32" x14ac:dyDescent="0.2">
      <c r="AC301" s="3"/>
      <c r="AD301" s="4">
        <f t="shared" si="38"/>
        <v>38953</v>
      </c>
      <c r="AE301" t="str">
        <f t="shared" si="39"/>
        <v>tad</v>
      </c>
      <c r="AF301">
        <f t="shared" si="37"/>
        <v>0</v>
      </c>
    </row>
    <row r="302" spans="29:32" x14ac:dyDescent="0.2">
      <c r="AC302" s="3"/>
      <c r="AD302" s="4">
        <f t="shared" si="38"/>
        <v>38954</v>
      </c>
      <c r="AE302" t="str">
        <f t="shared" si="39"/>
        <v>tad</v>
      </c>
      <c r="AF302">
        <f t="shared" si="37"/>
        <v>0</v>
      </c>
    </row>
    <row r="303" spans="29:32" x14ac:dyDescent="0.2">
      <c r="AC303" s="3"/>
      <c r="AD303" s="4">
        <f t="shared" si="38"/>
        <v>38955</v>
      </c>
      <c r="AE303" t="str">
        <f t="shared" si="39"/>
        <v>tad</v>
      </c>
      <c r="AF303">
        <f t="shared" si="37"/>
        <v>0</v>
      </c>
    </row>
    <row r="304" spans="29:32" x14ac:dyDescent="0.2">
      <c r="AC304" s="3"/>
      <c r="AD304" s="4">
        <f t="shared" si="38"/>
        <v>38956</v>
      </c>
      <c r="AE304" t="str">
        <f t="shared" si="39"/>
        <v>tad</v>
      </c>
      <c r="AF304">
        <f t="shared" si="37"/>
        <v>0</v>
      </c>
    </row>
    <row r="305" spans="29:32" x14ac:dyDescent="0.2">
      <c r="AC305" s="3"/>
      <c r="AD305" s="4">
        <f t="shared" si="38"/>
        <v>38957</v>
      </c>
      <c r="AE305" t="str">
        <f t="shared" si="39"/>
        <v>tad</v>
      </c>
      <c r="AF305">
        <f t="shared" si="37"/>
        <v>0</v>
      </c>
    </row>
    <row r="306" spans="29:32" x14ac:dyDescent="0.2">
      <c r="AC306" s="3"/>
      <c r="AD306" s="4">
        <f t="shared" si="38"/>
        <v>38958</v>
      </c>
      <c r="AE306" t="str">
        <f t="shared" si="39"/>
        <v>tad</v>
      </c>
      <c r="AF306">
        <f t="shared" si="37"/>
        <v>0</v>
      </c>
    </row>
    <row r="307" spans="29:32" x14ac:dyDescent="0.2">
      <c r="AC307" s="3"/>
      <c r="AD307" s="4">
        <f t="shared" si="38"/>
        <v>38959</v>
      </c>
      <c r="AE307" t="str">
        <f t="shared" si="39"/>
        <v>tad</v>
      </c>
      <c r="AF307">
        <f t="shared" si="37"/>
        <v>0</v>
      </c>
    </row>
    <row r="308" spans="29:32" x14ac:dyDescent="0.2">
      <c r="AC308" s="3"/>
      <c r="AD308" s="4">
        <f t="shared" si="38"/>
        <v>38960</v>
      </c>
      <c r="AE308" t="str">
        <f t="shared" si="39"/>
        <v>tad</v>
      </c>
      <c r="AF308">
        <f t="shared" si="37"/>
        <v>0</v>
      </c>
    </row>
    <row r="309" spans="29:32" x14ac:dyDescent="0.2">
      <c r="AC309" s="3"/>
      <c r="AD309" s="4">
        <f t="shared" si="38"/>
        <v>38961</v>
      </c>
      <c r="AE309" t="str">
        <f t="shared" ref="AE309:AE338" si="40">IF(X17="tad","tad",X17)</f>
        <v>tad</v>
      </c>
      <c r="AF309">
        <f t="shared" si="37"/>
        <v>0</v>
      </c>
    </row>
    <row r="310" spans="29:32" x14ac:dyDescent="0.2">
      <c r="AC310" s="3"/>
      <c r="AD310" s="4">
        <f t="shared" si="38"/>
        <v>38962</v>
      </c>
      <c r="AE310" t="str">
        <f t="shared" si="40"/>
        <v>tad</v>
      </c>
      <c r="AF310">
        <f t="shared" si="37"/>
        <v>0</v>
      </c>
    </row>
    <row r="311" spans="29:32" x14ac:dyDescent="0.2">
      <c r="AC311" s="3"/>
      <c r="AD311" s="4">
        <f t="shared" si="38"/>
        <v>38963</v>
      </c>
      <c r="AE311" t="str">
        <f t="shared" si="40"/>
        <v>tad</v>
      </c>
      <c r="AF311">
        <f t="shared" si="37"/>
        <v>0</v>
      </c>
    </row>
    <row r="312" spans="29:32" x14ac:dyDescent="0.2">
      <c r="AC312" s="3"/>
      <c r="AD312" s="4">
        <f t="shared" si="38"/>
        <v>38964</v>
      </c>
      <c r="AE312" t="str">
        <f t="shared" si="40"/>
        <v>tad</v>
      </c>
      <c r="AF312">
        <f t="shared" si="37"/>
        <v>0</v>
      </c>
    </row>
    <row r="313" spans="29:32" x14ac:dyDescent="0.2">
      <c r="AC313" s="3"/>
      <c r="AD313" s="4">
        <f t="shared" si="38"/>
        <v>38965</v>
      </c>
      <c r="AE313" t="str">
        <f t="shared" si="40"/>
        <v>tad</v>
      </c>
      <c r="AF313">
        <f t="shared" si="37"/>
        <v>0</v>
      </c>
    </row>
    <row r="314" spans="29:32" x14ac:dyDescent="0.2">
      <c r="AC314" s="3"/>
      <c r="AD314" s="4">
        <f t="shared" si="38"/>
        <v>38966</v>
      </c>
      <c r="AE314" t="str">
        <f t="shared" si="40"/>
        <v>tad</v>
      </c>
      <c r="AF314">
        <f t="shared" si="37"/>
        <v>0</v>
      </c>
    </row>
    <row r="315" spans="29:32" x14ac:dyDescent="0.2">
      <c r="AC315" s="3"/>
      <c r="AD315" s="4">
        <f t="shared" si="38"/>
        <v>38967</v>
      </c>
      <c r="AE315" t="str">
        <f t="shared" si="40"/>
        <v>tad</v>
      </c>
      <c r="AF315">
        <f t="shared" si="37"/>
        <v>0</v>
      </c>
    </row>
    <row r="316" spans="29:32" x14ac:dyDescent="0.2">
      <c r="AC316" s="3"/>
      <c r="AD316" s="4">
        <f t="shared" si="38"/>
        <v>38968</v>
      </c>
      <c r="AE316" t="str">
        <f t="shared" si="40"/>
        <v>tad</v>
      </c>
      <c r="AF316">
        <f t="shared" si="37"/>
        <v>0</v>
      </c>
    </row>
    <row r="317" spans="29:32" x14ac:dyDescent="0.2">
      <c r="AC317" s="3"/>
      <c r="AD317" s="4">
        <f t="shared" si="38"/>
        <v>38969</v>
      </c>
      <c r="AE317" t="str">
        <f t="shared" si="40"/>
        <v>tad</v>
      </c>
      <c r="AF317">
        <f t="shared" si="37"/>
        <v>0</v>
      </c>
    </row>
    <row r="318" spans="29:32" x14ac:dyDescent="0.2">
      <c r="AC318" s="3"/>
      <c r="AD318" s="4">
        <f t="shared" si="38"/>
        <v>38970</v>
      </c>
      <c r="AE318" t="str">
        <f t="shared" si="40"/>
        <v>tad</v>
      </c>
      <c r="AF318">
        <f t="shared" si="37"/>
        <v>0</v>
      </c>
    </row>
    <row r="319" spans="29:32" x14ac:dyDescent="0.2">
      <c r="AC319" s="3"/>
      <c r="AD319" s="4">
        <f t="shared" si="38"/>
        <v>38971</v>
      </c>
      <c r="AE319" t="str">
        <f t="shared" si="40"/>
        <v>tad</v>
      </c>
      <c r="AF319">
        <f t="shared" si="37"/>
        <v>0</v>
      </c>
    </row>
    <row r="320" spans="29:32" x14ac:dyDescent="0.2">
      <c r="AC320" s="3"/>
      <c r="AD320" s="4">
        <f t="shared" si="38"/>
        <v>38972</v>
      </c>
      <c r="AE320" t="str">
        <f t="shared" si="40"/>
        <v>tad</v>
      </c>
      <c r="AF320">
        <f t="shared" si="37"/>
        <v>0</v>
      </c>
    </row>
    <row r="321" spans="29:32" x14ac:dyDescent="0.2">
      <c r="AC321" s="3"/>
      <c r="AD321" s="4">
        <f t="shared" si="38"/>
        <v>38973</v>
      </c>
      <c r="AE321" t="str">
        <f t="shared" si="40"/>
        <v>tad</v>
      </c>
      <c r="AF321">
        <f t="shared" si="37"/>
        <v>0</v>
      </c>
    </row>
    <row r="322" spans="29:32" x14ac:dyDescent="0.2">
      <c r="AC322" s="3"/>
      <c r="AD322" s="4">
        <f t="shared" si="38"/>
        <v>38974</v>
      </c>
      <c r="AE322" t="str">
        <f t="shared" si="40"/>
        <v>tad</v>
      </c>
      <c r="AF322">
        <f t="shared" ref="AF322:AF385" si="41">IF(COUNT(AD322:AE322)=2,0,-AC$49/500)</f>
        <v>0</v>
      </c>
    </row>
    <row r="323" spans="29:32" x14ac:dyDescent="0.2">
      <c r="AC323" s="3"/>
      <c r="AD323" s="4">
        <f t="shared" ref="AD323:AD386" si="42">AD322+1</f>
        <v>38975</v>
      </c>
      <c r="AE323" t="str">
        <f t="shared" si="40"/>
        <v>tad</v>
      </c>
      <c r="AF323">
        <f t="shared" si="41"/>
        <v>0</v>
      </c>
    </row>
    <row r="324" spans="29:32" x14ac:dyDescent="0.2">
      <c r="AC324" s="3"/>
      <c r="AD324" s="4">
        <f t="shared" si="42"/>
        <v>38976</v>
      </c>
      <c r="AE324" t="str">
        <f t="shared" si="40"/>
        <v>tad</v>
      </c>
      <c r="AF324">
        <f t="shared" si="41"/>
        <v>0</v>
      </c>
    </row>
    <row r="325" spans="29:32" x14ac:dyDescent="0.2">
      <c r="AC325" s="3"/>
      <c r="AD325" s="4">
        <f t="shared" si="42"/>
        <v>38977</v>
      </c>
      <c r="AE325" t="str">
        <f t="shared" si="40"/>
        <v>tad</v>
      </c>
      <c r="AF325">
        <f t="shared" si="41"/>
        <v>0</v>
      </c>
    </row>
    <row r="326" spans="29:32" x14ac:dyDescent="0.2">
      <c r="AC326" s="3"/>
      <c r="AD326" s="4">
        <f t="shared" si="42"/>
        <v>38978</v>
      </c>
      <c r="AE326" t="str">
        <f t="shared" si="40"/>
        <v>tad</v>
      </c>
      <c r="AF326">
        <f t="shared" si="41"/>
        <v>0</v>
      </c>
    </row>
    <row r="327" spans="29:32" x14ac:dyDescent="0.2">
      <c r="AC327" s="3"/>
      <c r="AD327" s="4">
        <f t="shared" si="42"/>
        <v>38979</v>
      </c>
      <c r="AE327" t="str">
        <f t="shared" si="40"/>
        <v>tad</v>
      </c>
      <c r="AF327">
        <f t="shared" si="41"/>
        <v>0</v>
      </c>
    </row>
    <row r="328" spans="29:32" x14ac:dyDescent="0.2">
      <c r="AC328" s="3"/>
      <c r="AD328" s="4">
        <f t="shared" si="42"/>
        <v>38980</v>
      </c>
      <c r="AE328" t="str">
        <f t="shared" si="40"/>
        <v>tad</v>
      </c>
      <c r="AF328">
        <f t="shared" si="41"/>
        <v>0</v>
      </c>
    </row>
    <row r="329" spans="29:32" x14ac:dyDescent="0.2">
      <c r="AC329" s="3"/>
      <c r="AD329" s="4">
        <f t="shared" si="42"/>
        <v>38981</v>
      </c>
      <c r="AE329" t="str">
        <f t="shared" si="40"/>
        <v>tad</v>
      </c>
      <c r="AF329">
        <f t="shared" si="41"/>
        <v>0</v>
      </c>
    </row>
    <row r="330" spans="29:32" x14ac:dyDescent="0.2">
      <c r="AC330" s="3"/>
      <c r="AD330" s="4">
        <f t="shared" si="42"/>
        <v>38982</v>
      </c>
      <c r="AE330" t="str">
        <f t="shared" si="40"/>
        <v>tad</v>
      </c>
      <c r="AF330">
        <f t="shared" si="41"/>
        <v>0</v>
      </c>
    </row>
    <row r="331" spans="29:32" x14ac:dyDescent="0.2">
      <c r="AC331" s="3"/>
      <c r="AD331" s="4">
        <f t="shared" si="42"/>
        <v>38983</v>
      </c>
      <c r="AE331" t="str">
        <f t="shared" si="40"/>
        <v>tad</v>
      </c>
      <c r="AF331">
        <f t="shared" si="41"/>
        <v>0</v>
      </c>
    </row>
    <row r="332" spans="29:32" x14ac:dyDescent="0.2">
      <c r="AC332" s="3"/>
      <c r="AD332" s="4">
        <f t="shared" si="42"/>
        <v>38984</v>
      </c>
      <c r="AE332" t="str">
        <f t="shared" si="40"/>
        <v>tad</v>
      </c>
      <c r="AF332">
        <f t="shared" si="41"/>
        <v>0</v>
      </c>
    </row>
    <row r="333" spans="29:32" x14ac:dyDescent="0.2">
      <c r="AC333" s="3"/>
      <c r="AD333" s="4">
        <f t="shared" si="42"/>
        <v>38985</v>
      </c>
      <c r="AE333" t="str">
        <f t="shared" si="40"/>
        <v>tad</v>
      </c>
      <c r="AF333">
        <f t="shared" si="41"/>
        <v>0</v>
      </c>
    </row>
    <row r="334" spans="29:32" x14ac:dyDescent="0.2">
      <c r="AC334" s="3"/>
      <c r="AD334" s="4">
        <f t="shared" si="42"/>
        <v>38986</v>
      </c>
      <c r="AE334" t="str">
        <f t="shared" si="40"/>
        <v>tad</v>
      </c>
      <c r="AF334">
        <f t="shared" si="41"/>
        <v>0</v>
      </c>
    </row>
    <row r="335" spans="29:32" x14ac:dyDescent="0.2">
      <c r="AC335" s="3"/>
      <c r="AD335" s="4">
        <f t="shared" si="42"/>
        <v>38987</v>
      </c>
      <c r="AE335" t="str">
        <f t="shared" si="40"/>
        <v>tad</v>
      </c>
      <c r="AF335">
        <f t="shared" si="41"/>
        <v>0</v>
      </c>
    </row>
    <row r="336" spans="29:32" x14ac:dyDescent="0.2">
      <c r="AC336" s="3"/>
      <c r="AD336" s="4">
        <f t="shared" si="42"/>
        <v>38988</v>
      </c>
      <c r="AE336" t="str">
        <f t="shared" si="40"/>
        <v>tad</v>
      </c>
      <c r="AF336">
        <f t="shared" si="41"/>
        <v>0</v>
      </c>
    </row>
    <row r="337" spans="29:32" x14ac:dyDescent="0.2">
      <c r="AC337" s="3"/>
      <c r="AD337" s="4">
        <f t="shared" si="42"/>
        <v>38989</v>
      </c>
      <c r="AE337" t="str">
        <f t="shared" si="40"/>
        <v>tad</v>
      </c>
      <c r="AF337">
        <f t="shared" si="41"/>
        <v>0</v>
      </c>
    </row>
    <row r="338" spans="29:32" x14ac:dyDescent="0.2">
      <c r="AC338" s="3"/>
      <c r="AD338" s="4">
        <f t="shared" si="42"/>
        <v>38990</v>
      </c>
      <c r="AE338" t="str">
        <f t="shared" si="40"/>
        <v>tad</v>
      </c>
      <c r="AF338">
        <f t="shared" si="41"/>
        <v>0</v>
      </c>
    </row>
    <row r="339" spans="29:32" x14ac:dyDescent="0.2">
      <c r="AC339" s="3"/>
      <c r="AD339" s="4">
        <f t="shared" si="42"/>
        <v>38991</v>
      </c>
      <c r="AE339" t="str">
        <f t="shared" ref="AE339:AE369" si="43">IF(Y17="tad","tad",Y17)</f>
        <v>tad</v>
      </c>
      <c r="AF339">
        <f t="shared" si="41"/>
        <v>0</v>
      </c>
    </row>
    <row r="340" spans="29:32" x14ac:dyDescent="0.2">
      <c r="AC340" s="3"/>
      <c r="AD340" s="4">
        <f t="shared" si="42"/>
        <v>38992</v>
      </c>
      <c r="AE340" t="str">
        <f t="shared" si="43"/>
        <v>tad</v>
      </c>
      <c r="AF340">
        <f t="shared" si="41"/>
        <v>0</v>
      </c>
    </row>
    <row r="341" spans="29:32" x14ac:dyDescent="0.2">
      <c r="AC341" s="3"/>
      <c r="AD341" s="4">
        <f t="shared" si="42"/>
        <v>38993</v>
      </c>
      <c r="AE341" t="str">
        <f t="shared" si="43"/>
        <v>tad</v>
      </c>
      <c r="AF341">
        <f t="shared" si="41"/>
        <v>0</v>
      </c>
    </row>
    <row r="342" spans="29:32" x14ac:dyDescent="0.2">
      <c r="AC342" s="3"/>
      <c r="AD342" s="4">
        <f t="shared" si="42"/>
        <v>38994</v>
      </c>
      <c r="AE342" t="str">
        <f t="shared" si="43"/>
        <v>tad</v>
      </c>
      <c r="AF342">
        <f t="shared" si="41"/>
        <v>0</v>
      </c>
    </row>
    <row r="343" spans="29:32" x14ac:dyDescent="0.2">
      <c r="AC343" s="3"/>
      <c r="AD343" s="4">
        <f t="shared" si="42"/>
        <v>38995</v>
      </c>
      <c r="AE343" t="str">
        <f t="shared" si="43"/>
        <v>tad</v>
      </c>
      <c r="AF343">
        <f t="shared" si="41"/>
        <v>0</v>
      </c>
    </row>
    <row r="344" spans="29:32" x14ac:dyDescent="0.2">
      <c r="AC344" s="3"/>
      <c r="AD344" s="4">
        <f t="shared" si="42"/>
        <v>38996</v>
      </c>
      <c r="AE344" t="str">
        <f t="shared" si="43"/>
        <v>tad</v>
      </c>
      <c r="AF344">
        <f t="shared" si="41"/>
        <v>0</v>
      </c>
    </row>
    <row r="345" spans="29:32" x14ac:dyDescent="0.2">
      <c r="AC345" s="3"/>
      <c r="AD345" s="4">
        <f t="shared" si="42"/>
        <v>38997</v>
      </c>
      <c r="AE345" t="str">
        <f t="shared" si="43"/>
        <v>tad</v>
      </c>
      <c r="AF345">
        <f t="shared" si="41"/>
        <v>0</v>
      </c>
    </row>
    <row r="346" spans="29:32" x14ac:dyDescent="0.2">
      <c r="AC346" s="3"/>
      <c r="AD346" s="4">
        <f t="shared" si="42"/>
        <v>38998</v>
      </c>
      <c r="AE346" t="str">
        <f t="shared" si="43"/>
        <v>tad</v>
      </c>
      <c r="AF346">
        <f t="shared" si="41"/>
        <v>0</v>
      </c>
    </row>
    <row r="347" spans="29:32" x14ac:dyDescent="0.2">
      <c r="AC347" s="3"/>
      <c r="AD347" s="4">
        <f t="shared" si="42"/>
        <v>38999</v>
      </c>
      <c r="AE347" t="str">
        <f t="shared" si="43"/>
        <v>tad</v>
      </c>
      <c r="AF347">
        <f t="shared" si="41"/>
        <v>0</v>
      </c>
    </row>
    <row r="348" spans="29:32" x14ac:dyDescent="0.2">
      <c r="AC348" s="3"/>
      <c r="AD348" s="4">
        <f t="shared" si="42"/>
        <v>39000</v>
      </c>
      <c r="AE348" t="str">
        <f t="shared" si="43"/>
        <v>tad</v>
      </c>
      <c r="AF348">
        <f t="shared" si="41"/>
        <v>0</v>
      </c>
    </row>
    <row r="349" spans="29:32" x14ac:dyDescent="0.2">
      <c r="AC349" s="3"/>
      <c r="AD349" s="4">
        <f t="shared" si="42"/>
        <v>39001</v>
      </c>
      <c r="AE349" t="str">
        <f t="shared" si="43"/>
        <v>tad</v>
      </c>
      <c r="AF349">
        <f t="shared" si="41"/>
        <v>0</v>
      </c>
    </row>
    <row r="350" spans="29:32" x14ac:dyDescent="0.2">
      <c r="AC350" s="3"/>
      <c r="AD350" s="4">
        <f t="shared" si="42"/>
        <v>39002</v>
      </c>
      <c r="AE350" t="str">
        <f t="shared" si="43"/>
        <v>tad</v>
      </c>
      <c r="AF350">
        <f t="shared" si="41"/>
        <v>0</v>
      </c>
    </row>
    <row r="351" spans="29:32" x14ac:dyDescent="0.2">
      <c r="AC351" s="3"/>
      <c r="AD351" s="4">
        <f t="shared" si="42"/>
        <v>39003</v>
      </c>
      <c r="AE351" t="str">
        <f t="shared" si="43"/>
        <v>tad</v>
      </c>
      <c r="AF351">
        <f t="shared" si="41"/>
        <v>0</v>
      </c>
    </row>
    <row r="352" spans="29:32" x14ac:dyDescent="0.2">
      <c r="AC352" s="3"/>
      <c r="AD352" s="4">
        <f t="shared" si="42"/>
        <v>39004</v>
      </c>
      <c r="AE352" t="str">
        <f t="shared" si="43"/>
        <v>tad</v>
      </c>
      <c r="AF352">
        <f t="shared" si="41"/>
        <v>0</v>
      </c>
    </row>
    <row r="353" spans="29:32" x14ac:dyDescent="0.2">
      <c r="AC353" s="3"/>
      <c r="AD353" s="4">
        <f t="shared" si="42"/>
        <v>39005</v>
      </c>
      <c r="AE353" t="str">
        <f t="shared" si="43"/>
        <v>tad</v>
      </c>
      <c r="AF353">
        <f t="shared" si="41"/>
        <v>0</v>
      </c>
    </row>
    <row r="354" spans="29:32" x14ac:dyDescent="0.2">
      <c r="AC354" s="3"/>
      <c r="AD354" s="4">
        <f t="shared" si="42"/>
        <v>39006</v>
      </c>
      <c r="AE354" t="str">
        <f t="shared" si="43"/>
        <v>tad</v>
      </c>
      <c r="AF354">
        <f t="shared" si="41"/>
        <v>0</v>
      </c>
    </row>
    <row r="355" spans="29:32" x14ac:dyDescent="0.2">
      <c r="AC355" s="3"/>
      <c r="AD355" s="4">
        <f t="shared" si="42"/>
        <v>39007</v>
      </c>
      <c r="AE355" t="str">
        <f t="shared" si="43"/>
        <v>tad</v>
      </c>
      <c r="AF355">
        <f t="shared" si="41"/>
        <v>0</v>
      </c>
    </row>
    <row r="356" spans="29:32" x14ac:dyDescent="0.2">
      <c r="AC356" s="3"/>
      <c r="AD356" s="4">
        <f t="shared" si="42"/>
        <v>39008</v>
      </c>
      <c r="AE356" t="str">
        <f t="shared" si="43"/>
        <v>tad</v>
      </c>
      <c r="AF356">
        <f t="shared" si="41"/>
        <v>0</v>
      </c>
    </row>
    <row r="357" spans="29:32" x14ac:dyDescent="0.2">
      <c r="AC357" s="3"/>
      <c r="AD357" s="4">
        <f t="shared" si="42"/>
        <v>39009</v>
      </c>
      <c r="AE357" t="str">
        <f t="shared" si="43"/>
        <v>tad</v>
      </c>
      <c r="AF357">
        <f t="shared" si="41"/>
        <v>0</v>
      </c>
    </row>
    <row r="358" spans="29:32" x14ac:dyDescent="0.2">
      <c r="AC358" s="3"/>
      <c r="AD358" s="4">
        <f t="shared" si="42"/>
        <v>39010</v>
      </c>
      <c r="AE358" t="str">
        <f t="shared" si="43"/>
        <v>tad</v>
      </c>
      <c r="AF358">
        <f t="shared" si="41"/>
        <v>0</v>
      </c>
    </row>
    <row r="359" spans="29:32" x14ac:dyDescent="0.2">
      <c r="AC359" s="3"/>
      <c r="AD359" s="4">
        <f t="shared" si="42"/>
        <v>39011</v>
      </c>
      <c r="AE359" t="str">
        <f t="shared" si="43"/>
        <v>tad</v>
      </c>
      <c r="AF359">
        <f t="shared" si="41"/>
        <v>0</v>
      </c>
    </row>
    <row r="360" spans="29:32" x14ac:dyDescent="0.2">
      <c r="AC360" s="3"/>
      <c r="AD360" s="4">
        <f t="shared" si="42"/>
        <v>39012</v>
      </c>
      <c r="AE360" t="str">
        <f t="shared" si="43"/>
        <v>tad</v>
      </c>
      <c r="AF360">
        <f t="shared" si="41"/>
        <v>0</v>
      </c>
    </row>
    <row r="361" spans="29:32" x14ac:dyDescent="0.2">
      <c r="AC361" s="3"/>
      <c r="AD361" s="4">
        <f t="shared" si="42"/>
        <v>39013</v>
      </c>
      <c r="AE361" t="str">
        <f t="shared" si="43"/>
        <v>tad</v>
      </c>
      <c r="AF361">
        <f t="shared" si="41"/>
        <v>0</v>
      </c>
    </row>
    <row r="362" spans="29:32" x14ac:dyDescent="0.2">
      <c r="AC362" s="3"/>
      <c r="AD362" s="4">
        <f t="shared" si="42"/>
        <v>39014</v>
      </c>
      <c r="AE362" t="str">
        <f t="shared" si="43"/>
        <v>tad</v>
      </c>
      <c r="AF362">
        <f t="shared" si="41"/>
        <v>0</v>
      </c>
    </row>
    <row r="363" spans="29:32" x14ac:dyDescent="0.2">
      <c r="AC363" s="3"/>
      <c r="AD363" s="4">
        <f t="shared" si="42"/>
        <v>39015</v>
      </c>
      <c r="AE363" t="str">
        <f t="shared" si="43"/>
        <v>tad</v>
      </c>
      <c r="AF363">
        <f t="shared" si="41"/>
        <v>0</v>
      </c>
    </row>
    <row r="364" spans="29:32" x14ac:dyDescent="0.2">
      <c r="AC364" s="3"/>
      <c r="AD364" s="4">
        <f t="shared" si="42"/>
        <v>39016</v>
      </c>
      <c r="AE364" t="str">
        <f t="shared" si="43"/>
        <v>tad</v>
      </c>
      <c r="AF364">
        <f t="shared" si="41"/>
        <v>0</v>
      </c>
    </row>
    <row r="365" spans="29:32" x14ac:dyDescent="0.2">
      <c r="AC365" s="3"/>
      <c r="AD365" s="4">
        <f t="shared" si="42"/>
        <v>39017</v>
      </c>
      <c r="AE365" t="str">
        <f t="shared" si="43"/>
        <v>tad</v>
      </c>
      <c r="AF365">
        <f t="shared" si="41"/>
        <v>0</v>
      </c>
    </row>
    <row r="366" spans="29:32" x14ac:dyDescent="0.2">
      <c r="AC366" s="3"/>
      <c r="AD366" s="4">
        <f t="shared" si="42"/>
        <v>39018</v>
      </c>
      <c r="AE366" t="str">
        <f t="shared" si="43"/>
        <v>tad</v>
      </c>
      <c r="AF366">
        <f t="shared" si="41"/>
        <v>0</v>
      </c>
    </row>
    <row r="367" spans="29:32" x14ac:dyDescent="0.2">
      <c r="AC367" s="3"/>
      <c r="AD367" s="4">
        <f t="shared" si="42"/>
        <v>39019</v>
      </c>
      <c r="AE367" t="str">
        <f t="shared" si="43"/>
        <v>tad</v>
      </c>
      <c r="AF367">
        <f t="shared" si="41"/>
        <v>0</v>
      </c>
    </row>
    <row r="368" spans="29:32" x14ac:dyDescent="0.2">
      <c r="AC368" s="3"/>
      <c r="AD368" s="4">
        <f t="shared" si="42"/>
        <v>39020</v>
      </c>
      <c r="AE368" t="str">
        <f t="shared" si="43"/>
        <v>tad</v>
      </c>
      <c r="AF368">
        <f t="shared" si="41"/>
        <v>0</v>
      </c>
    </row>
    <row r="369" spans="29:32" x14ac:dyDescent="0.2">
      <c r="AC369" s="3"/>
      <c r="AD369" s="4">
        <f t="shared" si="42"/>
        <v>39021</v>
      </c>
      <c r="AE369" t="str">
        <f t="shared" si="43"/>
        <v>tad</v>
      </c>
      <c r="AF369">
        <f t="shared" si="41"/>
        <v>0</v>
      </c>
    </row>
    <row r="370" spans="29:32" x14ac:dyDescent="0.2">
      <c r="AC370" s="3"/>
      <c r="AD370" s="4">
        <f t="shared" si="42"/>
        <v>39022</v>
      </c>
      <c r="AE370" t="str">
        <f t="shared" ref="AE370:AE399" si="44">IF(Z17="tad","tad",Z17)</f>
        <v>tad</v>
      </c>
      <c r="AF370">
        <f t="shared" si="41"/>
        <v>0</v>
      </c>
    </row>
    <row r="371" spans="29:32" x14ac:dyDescent="0.2">
      <c r="AC371" s="3"/>
      <c r="AD371" s="4">
        <f t="shared" si="42"/>
        <v>39023</v>
      </c>
      <c r="AE371" t="str">
        <f t="shared" si="44"/>
        <v>tad</v>
      </c>
      <c r="AF371">
        <f t="shared" si="41"/>
        <v>0</v>
      </c>
    </row>
    <row r="372" spans="29:32" x14ac:dyDescent="0.2">
      <c r="AC372" s="3"/>
      <c r="AD372" s="4">
        <f t="shared" si="42"/>
        <v>39024</v>
      </c>
      <c r="AE372" t="str">
        <f t="shared" si="44"/>
        <v>tad</v>
      </c>
      <c r="AF372">
        <f t="shared" si="41"/>
        <v>0</v>
      </c>
    </row>
    <row r="373" spans="29:32" x14ac:dyDescent="0.2">
      <c r="AC373" s="3"/>
      <c r="AD373" s="4">
        <f t="shared" si="42"/>
        <v>39025</v>
      </c>
      <c r="AE373" t="str">
        <f t="shared" si="44"/>
        <v>tad</v>
      </c>
      <c r="AF373">
        <f t="shared" si="41"/>
        <v>0</v>
      </c>
    </row>
    <row r="374" spans="29:32" x14ac:dyDescent="0.2">
      <c r="AC374" s="3"/>
      <c r="AD374" s="4">
        <f t="shared" si="42"/>
        <v>39026</v>
      </c>
      <c r="AE374" t="str">
        <f t="shared" si="44"/>
        <v>tad</v>
      </c>
      <c r="AF374">
        <f t="shared" si="41"/>
        <v>0</v>
      </c>
    </row>
    <row r="375" spans="29:32" x14ac:dyDescent="0.2">
      <c r="AC375" s="3"/>
      <c r="AD375" s="4">
        <f t="shared" si="42"/>
        <v>39027</v>
      </c>
      <c r="AE375" t="str">
        <f t="shared" si="44"/>
        <v>tad</v>
      </c>
      <c r="AF375">
        <f t="shared" si="41"/>
        <v>0</v>
      </c>
    </row>
    <row r="376" spans="29:32" x14ac:dyDescent="0.2">
      <c r="AC376" s="3"/>
      <c r="AD376" s="4">
        <f t="shared" si="42"/>
        <v>39028</v>
      </c>
      <c r="AE376" t="str">
        <f t="shared" si="44"/>
        <v>tad</v>
      </c>
      <c r="AF376">
        <f t="shared" si="41"/>
        <v>0</v>
      </c>
    </row>
    <row r="377" spans="29:32" x14ac:dyDescent="0.2">
      <c r="AC377" s="3"/>
      <c r="AD377" s="4">
        <f t="shared" si="42"/>
        <v>39029</v>
      </c>
      <c r="AE377" t="str">
        <f t="shared" si="44"/>
        <v>tad</v>
      </c>
      <c r="AF377">
        <f t="shared" si="41"/>
        <v>0</v>
      </c>
    </row>
    <row r="378" spans="29:32" x14ac:dyDescent="0.2">
      <c r="AC378" s="3"/>
      <c r="AD378" s="4">
        <f t="shared" si="42"/>
        <v>39030</v>
      </c>
      <c r="AE378" t="str">
        <f t="shared" si="44"/>
        <v>tad</v>
      </c>
      <c r="AF378">
        <f t="shared" si="41"/>
        <v>0</v>
      </c>
    </row>
    <row r="379" spans="29:32" x14ac:dyDescent="0.2">
      <c r="AC379" s="3"/>
      <c r="AD379" s="4">
        <f t="shared" si="42"/>
        <v>39031</v>
      </c>
      <c r="AE379" t="str">
        <f t="shared" si="44"/>
        <v>tad</v>
      </c>
      <c r="AF379">
        <f t="shared" si="41"/>
        <v>0</v>
      </c>
    </row>
    <row r="380" spans="29:32" x14ac:dyDescent="0.2">
      <c r="AC380" s="3"/>
      <c r="AD380" s="4">
        <f t="shared" si="42"/>
        <v>39032</v>
      </c>
      <c r="AE380" t="str">
        <f t="shared" si="44"/>
        <v>tad</v>
      </c>
      <c r="AF380">
        <f t="shared" si="41"/>
        <v>0</v>
      </c>
    </row>
    <row r="381" spans="29:32" x14ac:dyDescent="0.2">
      <c r="AC381" s="3"/>
      <c r="AD381" s="4">
        <f t="shared" si="42"/>
        <v>39033</v>
      </c>
      <c r="AE381" t="str">
        <f t="shared" si="44"/>
        <v>tad</v>
      </c>
      <c r="AF381">
        <f t="shared" si="41"/>
        <v>0</v>
      </c>
    </row>
    <row r="382" spans="29:32" x14ac:dyDescent="0.2">
      <c r="AC382" s="3"/>
      <c r="AD382" s="4">
        <f t="shared" si="42"/>
        <v>39034</v>
      </c>
      <c r="AE382" t="str">
        <f t="shared" si="44"/>
        <v>tad</v>
      </c>
      <c r="AF382">
        <f t="shared" si="41"/>
        <v>0</v>
      </c>
    </row>
    <row r="383" spans="29:32" x14ac:dyDescent="0.2">
      <c r="AC383" s="3"/>
      <c r="AD383" s="4">
        <f t="shared" si="42"/>
        <v>39035</v>
      </c>
      <c r="AE383" t="str">
        <f t="shared" si="44"/>
        <v>tad</v>
      </c>
      <c r="AF383">
        <f t="shared" si="41"/>
        <v>0</v>
      </c>
    </row>
    <row r="384" spans="29:32" x14ac:dyDescent="0.2">
      <c r="AC384" s="3"/>
      <c r="AD384" s="4">
        <f t="shared" si="42"/>
        <v>39036</v>
      </c>
      <c r="AE384" t="str">
        <f t="shared" si="44"/>
        <v>tad</v>
      </c>
      <c r="AF384">
        <f t="shared" si="41"/>
        <v>0</v>
      </c>
    </row>
    <row r="385" spans="29:32" x14ac:dyDescent="0.2">
      <c r="AC385" s="3"/>
      <c r="AD385" s="4">
        <f t="shared" si="42"/>
        <v>39037</v>
      </c>
      <c r="AE385" t="str">
        <f t="shared" si="44"/>
        <v>tad</v>
      </c>
      <c r="AF385">
        <f t="shared" si="41"/>
        <v>0</v>
      </c>
    </row>
    <row r="386" spans="29:32" x14ac:dyDescent="0.2">
      <c r="AD386" s="4">
        <f t="shared" si="42"/>
        <v>39038</v>
      </c>
      <c r="AE386" t="str">
        <f t="shared" si="44"/>
        <v>tad</v>
      </c>
      <c r="AF386">
        <f t="shared" ref="AF386:AF430" si="45">IF(COUNT(AD386:AE386)=2,0,-AC$49/500)</f>
        <v>0</v>
      </c>
    </row>
    <row r="387" spans="29:32" x14ac:dyDescent="0.2">
      <c r="AD387" s="4">
        <f t="shared" ref="AD387:AD430" si="46">AD386+1</f>
        <v>39039</v>
      </c>
      <c r="AE387" t="str">
        <f t="shared" si="44"/>
        <v>tad</v>
      </c>
      <c r="AF387">
        <f t="shared" si="45"/>
        <v>0</v>
      </c>
    </row>
    <row r="388" spans="29:32" x14ac:dyDescent="0.2">
      <c r="AD388" s="4">
        <f t="shared" si="46"/>
        <v>39040</v>
      </c>
      <c r="AE388" t="str">
        <f t="shared" si="44"/>
        <v>tad</v>
      </c>
      <c r="AF388">
        <f t="shared" si="45"/>
        <v>0</v>
      </c>
    </row>
    <row r="389" spans="29:32" x14ac:dyDescent="0.2">
      <c r="AD389" s="4">
        <f t="shared" si="46"/>
        <v>39041</v>
      </c>
      <c r="AE389" t="str">
        <f t="shared" si="44"/>
        <v>tad</v>
      </c>
      <c r="AF389">
        <f t="shared" si="45"/>
        <v>0</v>
      </c>
    </row>
    <row r="390" spans="29:32" x14ac:dyDescent="0.2">
      <c r="AD390" s="4">
        <f t="shared" si="46"/>
        <v>39042</v>
      </c>
      <c r="AE390" t="str">
        <f t="shared" si="44"/>
        <v>tad</v>
      </c>
      <c r="AF390">
        <f t="shared" si="45"/>
        <v>0</v>
      </c>
    </row>
    <row r="391" spans="29:32" x14ac:dyDescent="0.2">
      <c r="AD391" s="4">
        <f t="shared" si="46"/>
        <v>39043</v>
      </c>
      <c r="AE391" t="str">
        <f t="shared" si="44"/>
        <v>tad</v>
      </c>
      <c r="AF391">
        <f t="shared" si="45"/>
        <v>0</v>
      </c>
    </row>
    <row r="392" spans="29:32" x14ac:dyDescent="0.2">
      <c r="AD392" s="4">
        <f t="shared" si="46"/>
        <v>39044</v>
      </c>
      <c r="AE392" t="str">
        <f t="shared" si="44"/>
        <v>tad</v>
      </c>
      <c r="AF392">
        <f t="shared" si="45"/>
        <v>0</v>
      </c>
    </row>
    <row r="393" spans="29:32" x14ac:dyDescent="0.2">
      <c r="AD393" s="4">
        <f t="shared" si="46"/>
        <v>39045</v>
      </c>
      <c r="AE393" t="str">
        <f t="shared" si="44"/>
        <v>tad</v>
      </c>
      <c r="AF393">
        <f t="shared" si="45"/>
        <v>0</v>
      </c>
    </row>
    <row r="394" spans="29:32" x14ac:dyDescent="0.2">
      <c r="AD394" s="4">
        <f t="shared" si="46"/>
        <v>39046</v>
      </c>
      <c r="AE394" t="str">
        <f t="shared" si="44"/>
        <v>tad</v>
      </c>
      <c r="AF394">
        <f t="shared" si="45"/>
        <v>0</v>
      </c>
    </row>
    <row r="395" spans="29:32" x14ac:dyDescent="0.2">
      <c r="AD395" s="4">
        <f t="shared" si="46"/>
        <v>39047</v>
      </c>
      <c r="AE395" t="str">
        <f t="shared" si="44"/>
        <v>tad</v>
      </c>
      <c r="AF395">
        <f t="shared" si="45"/>
        <v>0</v>
      </c>
    </row>
    <row r="396" spans="29:32" x14ac:dyDescent="0.2">
      <c r="AD396" s="4">
        <f t="shared" si="46"/>
        <v>39048</v>
      </c>
      <c r="AE396" t="str">
        <f t="shared" si="44"/>
        <v>tad</v>
      </c>
      <c r="AF396">
        <f t="shared" si="45"/>
        <v>0</v>
      </c>
    </row>
    <row r="397" spans="29:32" x14ac:dyDescent="0.2">
      <c r="AD397" s="4">
        <f t="shared" si="46"/>
        <v>39049</v>
      </c>
      <c r="AE397" t="str">
        <f t="shared" si="44"/>
        <v>tad</v>
      </c>
      <c r="AF397">
        <f t="shared" si="45"/>
        <v>0</v>
      </c>
    </row>
    <row r="398" spans="29:32" x14ac:dyDescent="0.2">
      <c r="AD398" s="4">
        <f t="shared" si="46"/>
        <v>39050</v>
      </c>
      <c r="AE398" t="str">
        <f t="shared" si="44"/>
        <v>tad</v>
      </c>
      <c r="AF398">
        <f t="shared" si="45"/>
        <v>0</v>
      </c>
    </row>
    <row r="399" spans="29:32" x14ac:dyDescent="0.2">
      <c r="AD399" s="4">
        <f t="shared" si="46"/>
        <v>39051</v>
      </c>
      <c r="AE399" t="str">
        <f t="shared" si="44"/>
        <v>tad</v>
      </c>
      <c r="AF399">
        <f t="shared" si="45"/>
        <v>0</v>
      </c>
    </row>
    <row r="400" spans="29:32" x14ac:dyDescent="0.2">
      <c r="AD400" s="4">
        <f t="shared" si="46"/>
        <v>39052</v>
      </c>
      <c r="AE400" t="str">
        <f t="shared" ref="AE400:AE430" si="47">IF(AA17="tad","tad",AA17)</f>
        <v>tad</v>
      </c>
      <c r="AF400">
        <f t="shared" si="45"/>
        <v>0</v>
      </c>
    </row>
    <row r="401" spans="30:32" x14ac:dyDescent="0.2">
      <c r="AD401" s="4">
        <f t="shared" si="46"/>
        <v>39053</v>
      </c>
      <c r="AE401" t="str">
        <f t="shared" si="47"/>
        <v>tad</v>
      </c>
      <c r="AF401">
        <f t="shared" si="45"/>
        <v>0</v>
      </c>
    </row>
    <row r="402" spans="30:32" x14ac:dyDescent="0.2">
      <c r="AD402" s="4">
        <f t="shared" si="46"/>
        <v>39054</v>
      </c>
      <c r="AE402" t="str">
        <f t="shared" si="47"/>
        <v>tad</v>
      </c>
      <c r="AF402">
        <f t="shared" si="45"/>
        <v>0</v>
      </c>
    </row>
    <row r="403" spans="30:32" x14ac:dyDescent="0.2">
      <c r="AD403" s="4">
        <f t="shared" si="46"/>
        <v>39055</v>
      </c>
      <c r="AE403" t="str">
        <f t="shared" si="47"/>
        <v>tad</v>
      </c>
      <c r="AF403">
        <f t="shared" si="45"/>
        <v>0</v>
      </c>
    </row>
    <row r="404" spans="30:32" x14ac:dyDescent="0.2">
      <c r="AD404" s="4">
        <f t="shared" si="46"/>
        <v>39056</v>
      </c>
      <c r="AE404" t="str">
        <f t="shared" si="47"/>
        <v>tad</v>
      </c>
      <c r="AF404">
        <f t="shared" si="45"/>
        <v>0</v>
      </c>
    </row>
    <row r="405" spans="30:32" x14ac:dyDescent="0.2">
      <c r="AD405" s="4">
        <f t="shared" si="46"/>
        <v>39057</v>
      </c>
      <c r="AE405" t="str">
        <f t="shared" si="47"/>
        <v>tad</v>
      </c>
      <c r="AF405">
        <f t="shared" si="45"/>
        <v>0</v>
      </c>
    </row>
    <row r="406" spans="30:32" x14ac:dyDescent="0.2">
      <c r="AD406" s="4">
        <f t="shared" si="46"/>
        <v>39058</v>
      </c>
      <c r="AE406" t="str">
        <f t="shared" si="47"/>
        <v>tad</v>
      </c>
      <c r="AF406">
        <f t="shared" si="45"/>
        <v>0</v>
      </c>
    </row>
    <row r="407" spans="30:32" x14ac:dyDescent="0.2">
      <c r="AD407" s="4">
        <f t="shared" si="46"/>
        <v>39059</v>
      </c>
      <c r="AE407" t="str">
        <f t="shared" si="47"/>
        <v>tad</v>
      </c>
      <c r="AF407">
        <f t="shared" si="45"/>
        <v>0</v>
      </c>
    </row>
    <row r="408" spans="30:32" x14ac:dyDescent="0.2">
      <c r="AD408" s="4">
        <f t="shared" si="46"/>
        <v>39060</v>
      </c>
      <c r="AE408" t="str">
        <f t="shared" si="47"/>
        <v>tad</v>
      </c>
      <c r="AF408">
        <f t="shared" si="45"/>
        <v>0</v>
      </c>
    </row>
    <row r="409" spans="30:32" x14ac:dyDescent="0.2">
      <c r="AD409" s="4">
        <f t="shared" si="46"/>
        <v>39061</v>
      </c>
      <c r="AE409" t="str">
        <f t="shared" si="47"/>
        <v>tad</v>
      </c>
      <c r="AF409">
        <f t="shared" si="45"/>
        <v>0</v>
      </c>
    </row>
    <row r="410" spans="30:32" x14ac:dyDescent="0.2">
      <c r="AD410" s="4">
        <f t="shared" si="46"/>
        <v>39062</v>
      </c>
      <c r="AE410" t="str">
        <f t="shared" si="47"/>
        <v>tad</v>
      </c>
      <c r="AF410">
        <f t="shared" si="45"/>
        <v>0</v>
      </c>
    </row>
    <row r="411" spans="30:32" x14ac:dyDescent="0.2">
      <c r="AD411" s="4">
        <f t="shared" si="46"/>
        <v>39063</v>
      </c>
      <c r="AE411" t="str">
        <f t="shared" si="47"/>
        <v>tad</v>
      </c>
      <c r="AF411">
        <f t="shared" si="45"/>
        <v>0</v>
      </c>
    </row>
    <row r="412" spans="30:32" x14ac:dyDescent="0.2">
      <c r="AD412" s="4">
        <f t="shared" si="46"/>
        <v>39064</v>
      </c>
      <c r="AE412" t="str">
        <f t="shared" si="47"/>
        <v>tad</v>
      </c>
      <c r="AF412">
        <f t="shared" si="45"/>
        <v>0</v>
      </c>
    </row>
    <row r="413" spans="30:32" x14ac:dyDescent="0.2">
      <c r="AD413" s="4">
        <f t="shared" si="46"/>
        <v>39065</v>
      </c>
      <c r="AE413" t="str">
        <f t="shared" si="47"/>
        <v>tad</v>
      </c>
      <c r="AF413">
        <f t="shared" si="45"/>
        <v>0</v>
      </c>
    </row>
    <row r="414" spans="30:32" x14ac:dyDescent="0.2">
      <c r="AD414" s="4">
        <f t="shared" si="46"/>
        <v>39066</v>
      </c>
      <c r="AE414" t="str">
        <f t="shared" si="47"/>
        <v>tad</v>
      </c>
      <c r="AF414">
        <f t="shared" si="45"/>
        <v>0</v>
      </c>
    </row>
    <row r="415" spans="30:32" x14ac:dyDescent="0.2">
      <c r="AD415" s="4">
        <f t="shared" si="46"/>
        <v>39067</v>
      </c>
      <c r="AE415" t="str">
        <f t="shared" si="47"/>
        <v>tad</v>
      </c>
      <c r="AF415">
        <f t="shared" si="45"/>
        <v>0</v>
      </c>
    </row>
    <row r="416" spans="30:32" x14ac:dyDescent="0.2">
      <c r="AD416" s="4">
        <f t="shared" si="46"/>
        <v>39068</v>
      </c>
      <c r="AE416" t="str">
        <f t="shared" si="47"/>
        <v>tad</v>
      </c>
      <c r="AF416">
        <f t="shared" si="45"/>
        <v>0</v>
      </c>
    </row>
    <row r="417" spans="30:32" x14ac:dyDescent="0.2">
      <c r="AD417" s="4">
        <f t="shared" si="46"/>
        <v>39069</v>
      </c>
      <c r="AE417" t="str">
        <f t="shared" si="47"/>
        <v>tad</v>
      </c>
      <c r="AF417">
        <f t="shared" si="45"/>
        <v>0</v>
      </c>
    </row>
    <row r="418" spans="30:32" x14ac:dyDescent="0.2">
      <c r="AD418" s="4">
        <f t="shared" si="46"/>
        <v>39070</v>
      </c>
      <c r="AE418" t="str">
        <f t="shared" si="47"/>
        <v>tad</v>
      </c>
      <c r="AF418">
        <f t="shared" si="45"/>
        <v>0</v>
      </c>
    </row>
    <row r="419" spans="30:32" x14ac:dyDescent="0.2">
      <c r="AD419" s="4">
        <f t="shared" si="46"/>
        <v>39071</v>
      </c>
      <c r="AE419" t="str">
        <f t="shared" si="47"/>
        <v>tad</v>
      </c>
      <c r="AF419">
        <f t="shared" si="45"/>
        <v>0</v>
      </c>
    </row>
    <row r="420" spans="30:32" x14ac:dyDescent="0.2">
      <c r="AD420" s="4">
        <f t="shared" si="46"/>
        <v>39072</v>
      </c>
      <c r="AE420" t="str">
        <f t="shared" si="47"/>
        <v>tad</v>
      </c>
      <c r="AF420">
        <f t="shared" si="45"/>
        <v>0</v>
      </c>
    </row>
    <row r="421" spans="30:32" x14ac:dyDescent="0.2">
      <c r="AD421" s="4">
        <f t="shared" si="46"/>
        <v>39073</v>
      </c>
      <c r="AE421" t="str">
        <f t="shared" si="47"/>
        <v>tad</v>
      </c>
      <c r="AF421">
        <f t="shared" si="45"/>
        <v>0</v>
      </c>
    </row>
    <row r="422" spans="30:32" x14ac:dyDescent="0.2">
      <c r="AD422" s="4">
        <f t="shared" si="46"/>
        <v>39074</v>
      </c>
      <c r="AE422" t="str">
        <f t="shared" si="47"/>
        <v>tad</v>
      </c>
      <c r="AF422">
        <f t="shared" si="45"/>
        <v>0</v>
      </c>
    </row>
    <row r="423" spans="30:32" x14ac:dyDescent="0.2">
      <c r="AD423" s="4">
        <f t="shared" si="46"/>
        <v>39075</v>
      </c>
      <c r="AE423" t="str">
        <f t="shared" si="47"/>
        <v>tad</v>
      </c>
      <c r="AF423">
        <f t="shared" si="45"/>
        <v>0</v>
      </c>
    </row>
    <row r="424" spans="30:32" x14ac:dyDescent="0.2">
      <c r="AD424" s="4">
        <f t="shared" si="46"/>
        <v>39076</v>
      </c>
      <c r="AE424" t="str">
        <f t="shared" si="47"/>
        <v>tad</v>
      </c>
      <c r="AF424">
        <f t="shared" si="45"/>
        <v>0</v>
      </c>
    </row>
    <row r="425" spans="30:32" x14ac:dyDescent="0.2">
      <c r="AD425" s="4">
        <f t="shared" si="46"/>
        <v>39077</v>
      </c>
      <c r="AE425" t="str">
        <f t="shared" si="47"/>
        <v>tad</v>
      </c>
      <c r="AF425">
        <f t="shared" si="45"/>
        <v>0</v>
      </c>
    </row>
    <row r="426" spans="30:32" x14ac:dyDescent="0.2">
      <c r="AD426" s="4">
        <f t="shared" si="46"/>
        <v>39078</v>
      </c>
      <c r="AE426" t="str">
        <f t="shared" si="47"/>
        <v>tad</v>
      </c>
      <c r="AF426">
        <f t="shared" si="45"/>
        <v>0</v>
      </c>
    </row>
    <row r="427" spans="30:32" x14ac:dyDescent="0.2">
      <c r="AD427" s="4">
        <f t="shared" si="46"/>
        <v>39079</v>
      </c>
      <c r="AE427" t="str">
        <f t="shared" si="47"/>
        <v>tad</v>
      </c>
      <c r="AF427">
        <f t="shared" si="45"/>
        <v>0</v>
      </c>
    </row>
    <row r="428" spans="30:32" x14ac:dyDescent="0.2">
      <c r="AD428" s="4">
        <f t="shared" si="46"/>
        <v>39080</v>
      </c>
      <c r="AE428" t="str">
        <f t="shared" si="47"/>
        <v>tad</v>
      </c>
      <c r="AF428">
        <f t="shared" si="45"/>
        <v>0</v>
      </c>
    </row>
    <row r="429" spans="30:32" x14ac:dyDescent="0.2">
      <c r="AD429" s="4">
        <f t="shared" si="46"/>
        <v>39081</v>
      </c>
      <c r="AE429" t="str">
        <f t="shared" si="47"/>
        <v>tad</v>
      </c>
      <c r="AF429">
        <f t="shared" si="45"/>
        <v>0</v>
      </c>
    </row>
    <row r="430" spans="30:32" x14ac:dyDescent="0.2">
      <c r="AD430" s="4">
        <f t="shared" si="46"/>
        <v>39082</v>
      </c>
      <c r="AE430" t="str">
        <f t="shared" si="47"/>
        <v>tad</v>
      </c>
      <c r="AF430">
        <f t="shared" si="45"/>
        <v>0</v>
      </c>
    </row>
  </sheetData>
  <mergeCells count="4">
    <mergeCell ref="O6:AA6"/>
    <mergeCell ref="A6:M6"/>
    <mergeCell ref="B11:C11"/>
    <mergeCell ref="B10:C10"/>
  </mergeCells>
  <phoneticPr fontId="0" type="noConversion"/>
  <printOptions headings="1"/>
  <pageMargins left="0.94488188976377963" right="0.15748031496062992" top="0.78740157480314965" bottom="0.78740157480314965" header="0.51181102362204722" footer="0.31496062992125984"/>
  <pageSetup paperSize="9" orientation="portrait" r:id="rId1"/>
  <headerFooter alignWithMargins="0">
    <oddFooter>&amp;L&amp;8&amp;F\&amp;A ;&amp;D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normal</vt:lpstr>
      <vt:lpstr>kabisat</vt:lpstr>
      <vt:lpstr>15-harian</vt:lpstr>
      <vt:lpstr>bulanan</vt:lpstr>
      <vt:lpstr>2002</vt:lpstr>
      <vt:lpstr>2003</vt:lpstr>
      <vt:lpstr>2004</vt:lpstr>
      <vt:lpstr>2005</vt:lpstr>
      <vt:lpstr>2006</vt:lpstr>
      <vt:lpstr>2007</vt:lpstr>
      <vt:lpstr>2016</vt:lpstr>
      <vt:lpstr>'15-harian'!Print_Area</vt:lpstr>
      <vt:lpstr>'2002'!Print_Area</vt:lpstr>
      <vt:lpstr>'2003'!Print_Area</vt:lpstr>
      <vt:lpstr>'2004'!Print_Area</vt:lpstr>
      <vt:lpstr>'2005'!Print_Area</vt:lpstr>
      <vt:lpstr>'2006'!Print_Area</vt:lpstr>
      <vt:lpstr>'2007'!Print_Area</vt:lpstr>
      <vt:lpstr>'2016'!Print_Area</vt:lpstr>
      <vt:lpstr>bulanan!Print_Area</vt:lpstr>
      <vt:lpstr>kabisat!Print_Area</vt:lpstr>
      <vt:lpstr>normal!Print_Area</vt:lpstr>
    </vt:vector>
  </TitlesOfParts>
  <Company>isd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</dc:creator>
  <cp:lastModifiedBy>02_03Hidrologi</cp:lastModifiedBy>
  <cp:lastPrinted>2000-07-16T03:31:45Z</cp:lastPrinted>
  <dcterms:created xsi:type="dcterms:W3CDTF">2000-05-09T06:19:20Z</dcterms:created>
  <dcterms:modified xsi:type="dcterms:W3CDTF">2017-02-08T02:17:30Z</dcterms:modified>
</cp:coreProperties>
</file>